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表1-1 新增地方政府一般债券情况表" sheetId="1" r:id="rId1"/>
    <sheet name="表1-2 新增地方政府专项债券情况表" sheetId="2" r:id="rId2"/>
    <sheet name="表1-3 新增地方政府一般债券资金收支情况表" sheetId="3" r:id="rId3"/>
    <sheet name="表1-4新增地方政府专项债券资金收支情况表" sheetId="4" r:id="rId4"/>
  </sheets>
  <definedNames>
    <definedName name="_xlnm._FilterDatabase" localSheetId="1" hidden="1">'表1-2 新增地方政府专项债券情况表'!$A$5:$Q$117</definedName>
    <definedName name="_xlnm.Print_Titles" localSheetId="1">'表1-2 新增地方政府专项债券情况表'!$1:$5</definedName>
  </definedNames>
  <calcPr calcId="144525"/>
</workbook>
</file>

<file path=xl/sharedStrings.xml><?xml version="1.0" encoding="utf-8"?>
<sst xmlns="http://schemas.openxmlformats.org/spreadsheetml/2006/main" count="348" uniqueCount="168">
  <si>
    <t>表1-1</t>
  </si>
  <si>
    <t>2023年--2024年末440184 从化区发行的新增地方政府一般债券情况表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</si>
  <si>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</si>
  <si>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</si>
  <si>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</si>
  <si>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</si>
  <si>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</si>
  <si>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</si>
  <si>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</si>
  <si>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</si>
  <si>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</si>
  <si>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</si>
  <si>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</si>
  <si>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</si>
  <si>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</si>
  <si>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2024年广东省政府一般债券（二期）</t>
  </si>
  <si>
    <t>2405017</t>
  </si>
  <si>
    <t>一般债券</t>
  </si>
  <si>
    <t>2024-01-29</t>
  </si>
  <si>
    <t>2.6</t>
  </si>
  <si>
    <t>10年</t>
  </si>
  <si>
    <t>注：本表由使用债券资金的部门不迟于每年6月底前公开，反映截至上年末一般债券及项目信息。</t>
  </si>
  <si>
    <t>表1-2</t>
  </si>
  <si>
    <t>2023年--2024年末440184 从化区发行的新增地方政府专项债券情况表</t>
  </si>
  <si>
    <t>债券项目资产类型</t>
  </si>
  <si>
    <t>已取得项目收益</t>
  </si>
  <si>
    <t>其中：2024年度已取得收益</t>
  </si>
  <si>
    <t>项目预期收益</t>
  </si>
  <si>
    <t>2023年广东省政府专项债券（一期）</t>
  </si>
  <si>
    <t>2305028</t>
  </si>
  <si>
    <t>其他领域专项债券</t>
  </si>
  <si>
    <t>2023-01-17</t>
  </si>
  <si>
    <t>2.98</t>
  </si>
  <si>
    <t>广州从化城镇生活污水治理配置提升工程</t>
  </si>
  <si>
    <t>广州市从化区中医医院迁建工程</t>
  </si>
  <si>
    <t>广州从化鳌头全域土地综合整治试点建设项目</t>
  </si>
  <si>
    <t>“全国农业产业强镇”太平镇基础设施建设项目</t>
  </si>
  <si>
    <t>广东从化经济开发区明珠智慧产业园建设项目</t>
  </si>
  <si>
    <t>广东从化经济开发区冷链物流产业园配套设施建设项目</t>
  </si>
  <si>
    <t>2023年广东省政府专项债券（十一期）</t>
  </si>
  <si>
    <t>2305341</t>
  </si>
  <si>
    <t>2023-04-13</t>
  </si>
  <si>
    <t>2.94</t>
  </si>
  <si>
    <t>广州从化农村生活污水治理配置提升工程</t>
  </si>
  <si>
    <t>广州市从化区城市更新改造补短板项目</t>
  </si>
  <si>
    <t>2023年广东省政府专项债券（十二期）</t>
  </si>
  <si>
    <t>2305342</t>
  </si>
  <si>
    <t>3.08</t>
  </si>
  <si>
    <t>15年</t>
  </si>
  <si>
    <t>从化区江埔街流溪稻香新乡村示范带片区基础设施建设项目</t>
  </si>
  <si>
    <t>广州市从化区花卉国家现代农业产业园配套设施建设项目</t>
  </si>
  <si>
    <t>2023年广东省政府专项债券（二十一期）</t>
  </si>
  <si>
    <t>198247</t>
  </si>
  <si>
    <t>2023-05-18</t>
  </si>
  <si>
    <t>2.76</t>
  </si>
  <si>
    <t>从化区河东河西保障性安居工程项目</t>
  </si>
  <si>
    <t>广州市从化区城郊街向阳保障性住房项目</t>
  </si>
  <si>
    <t>黄埔-从化产业共建合作区项目</t>
  </si>
  <si>
    <t>2023年广东省政府专项债券（二十二期）</t>
  </si>
  <si>
    <t>198248</t>
  </si>
  <si>
    <t>2.92</t>
  </si>
  <si>
    <t>广州从化“老温泉新活力”建设项目</t>
  </si>
  <si>
    <t>广州从化供水管网配套改造提升工程</t>
  </si>
  <si>
    <t>2023年广东省政府专项债券（三十三期）</t>
  </si>
  <si>
    <t>2305877</t>
  </si>
  <si>
    <t>2023-08-02</t>
  </si>
  <si>
    <t>2.68</t>
  </si>
  <si>
    <t>7年</t>
  </si>
  <si>
    <t xml:space="preserve">广州从化鳌头全域土地综合整治试点建设项目 </t>
  </si>
  <si>
    <t>2023年广东省政府专项债券（三十四期）</t>
  </si>
  <si>
    <t>2305878</t>
  </si>
  <si>
    <t>2.85</t>
  </si>
  <si>
    <t>2023年广东省政府专项债券（三十五期）</t>
  </si>
  <si>
    <t>2305879</t>
  </si>
  <si>
    <t>2.99</t>
  </si>
  <si>
    <t xml:space="preserve">广州市从化区花卉国家现代农业产业园配套设施建设项目 </t>
  </si>
  <si>
    <t>2023年广东省政府专项债券（三十六期）</t>
  </si>
  <si>
    <t>2305880</t>
  </si>
  <si>
    <t>3.06</t>
  </si>
  <si>
    <t>20年</t>
  </si>
  <si>
    <t>广州市从化区智慧城市建设项目</t>
  </si>
  <si>
    <t>2023年广东省政府专项债券（四十八期）</t>
  </si>
  <si>
    <t>198318</t>
  </si>
  <si>
    <t>2023-08-28</t>
  </si>
  <si>
    <t>2.58</t>
  </si>
  <si>
    <t>广州市从化区新乡村示范带人居环境综合整治项目</t>
  </si>
  <si>
    <t>2023年广东省政府专项债券（四十九期）</t>
  </si>
  <si>
    <t>198319</t>
  </si>
  <si>
    <t>2.7</t>
  </si>
  <si>
    <t xml:space="preserve">从化区江埔街流溪稻香新乡村示范带片区基础设施建设项目 </t>
  </si>
  <si>
    <t>2023年广东省政府专项债券（五十一期）</t>
  </si>
  <si>
    <t>198321</t>
  </si>
  <si>
    <t>2.96</t>
  </si>
  <si>
    <t>2023年广东省政府专项债券（五十三期）</t>
  </si>
  <si>
    <t>198323</t>
  </si>
  <si>
    <t>3</t>
  </si>
  <si>
    <t>2024年广东省政府专项债券（一期）</t>
  </si>
  <si>
    <t>2405018</t>
  </si>
  <si>
    <t>2.54</t>
  </si>
  <si>
    <t>2024年广东省政府专项债券（二期）</t>
  </si>
  <si>
    <t>2405019</t>
  </si>
  <si>
    <t>2.65</t>
  </si>
  <si>
    <t>2024年广东省政府专项债券（十二期）</t>
  </si>
  <si>
    <t>198453</t>
  </si>
  <si>
    <t>2024-03-27</t>
  </si>
  <si>
    <t>2.27</t>
  </si>
  <si>
    <t>5年</t>
  </si>
  <si>
    <t>2024年广东省政府专项债券（十四期）</t>
  </si>
  <si>
    <t>198455</t>
  </si>
  <si>
    <t>2.41</t>
  </si>
  <si>
    <t>广州从化城镇生活污水治理配置提升工程（二期）</t>
  </si>
  <si>
    <t>2024年广东省政府专项债券（二十二期）</t>
  </si>
  <si>
    <t>2405269</t>
  </si>
  <si>
    <t>2024-05-08</t>
  </si>
  <si>
    <t>2.34</t>
  </si>
  <si>
    <t>2024年广东省政府专项债券（三十四期）</t>
  </si>
  <si>
    <t>2405334</t>
  </si>
  <si>
    <t>2024-05-29</t>
  </si>
  <si>
    <t>2.31</t>
  </si>
  <si>
    <t>2024年广东省政府专项债券（三十五期）</t>
  </si>
  <si>
    <t>2405335</t>
  </si>
  <si>
    <t>2.42</t>
  </si>
  <si>
    <t>广州市从化区医联体高质量发展项目</t>
  </si>
  <si>
    <t>广州从化农村生活污水治理配置提升工程（二期）</t>
  </si>
  <si>
    <t>广州从化供水管网“三同五化”改造提升工程</t>
  </si>
  <si>
    <t>2024年广东省政府专项债券（三十六期）</t>
  </si>
  <si>
    <t>2405336</t>
  </si>
  <si>
    <t>2.56</t>
  </si>
  <si>
    <t>从化区街口街风云岭片区乡村振兴综合体</t>
  </si>
  <si>
    <t>2024年广东省政府专项债券（六十八期）</t>
  </si>
  <si>
    <t>2405981</t>
  </si>
  <si>
    <t>2024-09-25</t>
  </si>
  <si>
    <t>1.97</t>
  </si>
  <si>
    <t>2024年广东省政府专项债券（六十九期）</t>
  </si>
  <si>
    <t>2405982</t>
  </si>
  <si>
    <t>2.1</t>
  </si>
  <si>
    <t>广州市从化区高埔创智谷基础设施项目</t>
  </si>
  <si>
    <t>2024年广东省政府专项债券（七十一期）</t>
  </si>
  <si>
    <t>2405984</t>
  </si>
  <si>
    <t>2.17</t>
  </si>
  <si>
    <t>2024年广东省政府专项债券（七十二期）</t>
  </si>
  <si>
    <t>2405985</t>
  </si>
  <si>
    <t>2.21</t>
  </si>
  <si>
    <t>2024年广东省政府专项债券（七十五期）</t>
  </si>
  <si>
    <t>2471079</t>
  </si>
  <si>
    <t>2024-10-22</t>
  </si>
  <si>
    <t>“全国农业产业强镇”太平基础设施建设项目</t>
  </si>
  <si>
    <t>2024年广东省政府专项债券（七十六期）</t>
  </si>
  <si>
    <t>2471080</t>
  </si>
  <si>
    <t>2.28</t>
  </si>
  <si>
    <t>2024年广东省政府专项债券（七十七期）</t>
  </si>
  <si>
    <t>2471081</t>
  </si>
  <si>
    <t>2.37</t>
  </si>
  <si>
    <t>注：本表由使用债券资金的部门不迟于每年6月底前公开，反映截至上年末专项债券及项目信息。</t>
  </si>
  <si>
    <t>表1-3</t>
  </si>
  <si>
    <t>2023年--2024年末440184 从化区发行的新增地方政府一般债券资金收支情况表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</si>
  <si>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</si>
  <si>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</si>
  <si>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</si>
  <si>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</si>
  <si>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</si>
  <si>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</si>
  <si>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>205教育支出</t>
  </si>
  <si>
    <t>表1-4</t>
  </si>
  <si>
    <t>2023年--2024年末440184 从化区发行的新增地方政府专项债券资金收支情况表</t>
  </si>
  <si>
    <t>2023年--2024年末新增专项债券资金收入</t>
  </si>
  <si>
    <t>2023年--2024年末新增专项债券资金安排的支出</t>
  </si>
  <si>
    <t>229其他支出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</si>
</sst>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00"/>
    <numFmt numFmtId="177" formatCode="0.00_ 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1"/>
      <name val="宋体"/>
      <charset val="1"/>
      <scheme val="minor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b/>
      <sz val="9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6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17" borderId="3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2" borderId="31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1" borderId="30" applyNumberFormat="0" applyAlignment="0" applyProtection="0">
      <alignment vertical="center"/>
    </xf>
    <xf numFmtId="0" fontId="28" fillId="11" borderId="34" applyNumberFormat="0" applyAlignment="0" applyProtection="0">
      <alignment vertical="center"/>
    </xf>
    <xf numFmtId="0" fontId="10" fillId="5" borderId="2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</cellStyleXfs>
  <cellXfs count="9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177" fontId="7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4" fontId="4" fillId="0" borderId="18" xfId="0" applyNumberFormat="1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 wrapText="1"/>
    </xf>
    <xf numFmtId="4" fontId="4" fillId="0" borderId="17" xfId="0" applyNumberFormat="1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 wrapText="1"/>
    </xf>
    <xf numFmtId="176" fontId="3" fillId="0" borderId="7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left" vertical="center" wrapText="1"/>
    </xf>
    <xf numFmtId="176" fontId="4" fillId="0" borderId="7" xfId="0" applyNumberFormat="1" applyFont="1" applyFill="1" applyBorder="1" applyAlignment="1">
      <alignment horizontal="right" vertical="center" wrapText="1"/>
    </xf>
    <xf numFmtId="176" fontId="4" fillId="0" borderId="8" xfId="0" applyNumberFormat="1" applyFont="1" applyFill="1" applyBorder="1" applyAlignment="1">
      <alignment horizontal="right" vertical="center" wrapText="1"/>
    </xf>
    <xf numFmtId="176" fontId="4" fillId="0" borderId="18" xfId="0" applyNumberFormat="1" applyFont="1" applyFill="1" applyBorder="1" applyAlignment="1">
      <alignment horizontal="right" vertical="center" wrapText="1"/>
    </xf>
    <xf numFmtId="176" fontId="4" fillId="0" borderId="24" xfId="0" applyNumberFormat="1" applyFont="1" applyFill="1" applyBorder="1" applyAlignment="1">
      <alignment horizontal="right" vertical="center" wrapText="1"/>
    </xf>
    <xf numFmtId="176" fontId="3" fillId="0" borderId="8" xfId="0" applyNumberFormat="1" applyFont="1" applyFill="1" applyBorder="1" applyAlignment="1">
      <alignment horizontal="right" vertical="center" wrapText="1"/>
    </xf>
    <xf numFmtId="176" fontId="3" fillId="0" borderId="18" xfId="0" applyNumberFormat="1" applyFont="1" applyFill="1" applyBorder="1" applyAlignment="1">
      <alignment horizontal="right" vertical="center" wrapText="1"/>
    </xf>
    <xf numFmtId="176" fontId="4" fillId="0" borderId="6" xfId="0" applyNumberFormat="1" applyFont="1" applyFill="1" applyBorder="1" applyAlignment="1">
      <alignment horizontal="right" vertical="center" wrapText="1"/>
    </xf>
    <xf numFmtId="176" fontId="4" fillId="0" borderId="17" xfId="0" applyNumberFormat="1" applyFont="1" applyFill="1" applyBorder="1" applyAlignment="1">
      <alignment horizontal="right" vertical="center" wrapText="1"/>
    </xf>
    <xf numFmtId="176" fontId="4" fillId="0" borderId="27" xfId="0" applyNumberFormat="1" applyFont="1" applyFill="1" applyBorder="1" applyAlignment="1">
      <alignment horizontal="right" vertical="center" wrapText="1"/>
    </xf>
    <xf numFmtId="176" fontId="4" fillId="0" borderId="26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4" fillId="0" borderId="1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7"/>
  <sheetViews>
    <sheetView tabSelected="1" workbookViewId="0">
      <pane xSplit="1" ySplit="5" topLeftCell="F6" activePane="bottomRight" state="frozen"/>
      <selection/>
      <selection pane="topRight"/>
      <selection pane="bottomLeft"/>
      <selection pane="bottomRight" activeCell="M1" sqref="M$1:P$1048576"/>
    </sheetView>
  </sheetViews>
  <sheetFormatPr defaultColWidth="10" defaultRowHeight="13.5" outlineLevelRow="6"/>
  <cols>
    <col min="1" max="1" width="37.45" customWidth="1"/>
    <col min="2" max="2" width="23.475" customWidth="1"/>
    <col min="3" max="3" width="21.85" customWidth="1"/>
    <col min="4" max="4" width="19.4083333333333" customWidth="1"/>
    <col min="5" max="5" width="20.7583333333333" customWidth="1"/>
    <col min="6" max="6" width="13.5666666666667" customWidth="1"/>
    <col min="7" max="7" width="12.35" customWidth="1"/>
    <col min="8" max="8" width="20.5166666666667" customWidth="1"/>
    <col min="9" max="9" width="20.4916666666667" customWidth="1"/>
    <col min="10" max="10" width="20.5166666666667" customWidth="1"/>
    <col min="11" max="11" width="20.4916666666667" customWidth="1"/>
    <col min="12" max="12" width="9.76666666666667" customWidth="1"/>
  </cols>
  <sheetData>
    <row r="1" ht="30" customHeight="1" spans="1:1">
      <c r="A1" s="2" t="s">
        <v>0</v>
      </c>
    </row>
    <row r="2" ht="48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4.3" customHeight="1" spans="1:12">
      <c r="A3" s="2"/>
      <c r="B3" s="2"/>
      <c r="C3" s="2"/>
      <c r="D3" s="2"/>
      <c r="E3" s="2"/>
      <c r="F3" s="2"/>
      <c r="G3" s="2"/>
      <c r="I3" s="2"/>
      <c r="J3" s="2"/>
      <c r="K3" s="2"/>
      <c r="L3" s="2" t="s">
        <v>2</v>
      </c>
    </row>
    <row r="4" ht="18.05" customHeight="1" spans="1:12">
      <c r="A4" s="86"/>
      <c r="B4" s="87" t="s">
        <v>3</v>
      </c>
      <c r="C4" s="87"/>
      <c r="D4" s="87"/>
      <c r="E4" s="87"/>
      <c r="F4" s="87"/>
      <c r="G4" s="87"/>
      <c r="H4" s="88" t="s">
        <v>4</v>
      </c>
      <c r="I4" s="88"/>
      <c r="J4" s="95" t="s">
        <v>5</v>
      </c>
      <c r="K4" s="95"/>
      <c r="L4" s="96" t="s">
        <v>6</v>
      </c>
    </row>
    <row r="5" ht="27.1" customHeight="1" spans="1:12">
      <c r="A5" s="89" t="s">
        <v>7</v>
      </c>
      <c r="B5" s="90" t="s">
        <v>8</v>
      </c>
      <c r="C5" s="90" t="s">
        <v>9</v>
      </c>
      <c r="D5" s="90" t="s">
        <v>10</v>
      </c>
      <c r="E5" s="90" t="s">
        <v>11</v>
      </c>
      <c r="F5" s="90" t="s">
        <v>12</v>
      </c>
      <c r="G5" s="90" t="s">
        <v>13</v>
      </c>
      <c r="H5" s="8"/>
      <c r="I5" s="90" t="s">
        <v>14</v>
      </c>
      <c r="J5" s="8"/>
      <c r="K5" s="90" t="s">
        <v>14</v>
      </c>
      <c r="L5" s="96"/>
    </row>
    <row r="6" ht="14.3" customHeight="1" spans="1:12">
      <c r="A6" s="91" t="s">
        <v>15</v>
      </c>
      <c r="B6" s="91" t="s">
        <v>16</v>
      </c>
      <c r="C6" s="91" t="s">
        <v>17</v>
      </c>
      <c r="D6" s="12">
        <v>0.5531</v>
      </c>
      <c r="E6" s="91" t="s">
        <v>18</v>
      </c>
      <c r="F6" s="92" t="s">
        <v>19</v>
      </c>
      <c r="G6" s="91" t="s">
        <v>20</v>
      </c>
      <c r="H6" s="93">
        <v>4.967899</v>
      </c>
      <c r="I6" s="93">
        <v>0.92</v>
      </c>
      <c r="J6" s="93">
        <v>0.5531</v>
      </c>
      <c r="K6" s="93">
        <v>0.5531</v>
      </c>
      <c r="L6" s="97"/>
    </row>
    <row r="7" ht="14.3" customHeight="1" spans="1:8">
      <c r="A7" s="94" t="s">
        <v>21</v>
      </c>
      <c r="B7" s="94"/>
      <c r="C7" s="94"/>
      <c r="D7" s="94"/>
      <c r="E7" s="94"/>
      <c r="F7" s="94"/>
      <c r="G7" s="94"/>
      <c r="H7" s="94"/>
    </row>
  </sheetData>
  <mergeCells count="6">
    <mergeCell ref="A2:L2"/>
    <mergeCell ref="B4:G4"/>
    <mergeCell ref="H4:I4"/>
    <mergeCell ref="J4:K4"/>
    <mergeCell ref="A7:H7"/>
    <mergeCell ref="L4:L5"/>
  </mergeCells>
  <pageMargins left="0.39300000667572" right="0.39300000667572" top="0.39300000667572" bottom="0.39300000667572" header="0" footer="0"/>
  <pageSetup paperSize="9" scale="5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Q117"/>
  <sheetViews>
    <sheetView view="pageBreakPreview" zoomScaleNormal="100" zoomScaleSheetLayoutView="100" workbookViewId="0">
      <pane xSplit="1" ySplit="5" topLeftCell="B9" activePane="bottomRight" state="frozen"/>
      <selection/>
      <selection pane="topRight"/>
      <selection pane="bottomLeft"/>
      <selection pane="bottomRight" activeCell="A20" sqref="A20"/>
    </sheetView>
  </sheetViews>
  <sheetFormatPr defaultColWidth="10" defaultRowHeight="13.5"/>
  <cols>
    <col min="1" max="1" width="48.75" style="26" customWidth="1"/>
    <col min="2" max="2" width="10.75" style="25" customWidth="1"/>
    <col min="3" max="3" width="18.625" style="25" customWidth="1"/>
    <col min="4" max="4" width="8.625" style="25" customWidth="1"/>
    <col min="5" max="5" width="12.875" style="25" customWidth="1"/>
    <col min="6" max="6" width="9.375" style="25" customWidth="1"/>
    <col min="7" max="7" width="7.375" style="25" customWidth="1"/>
    <col min="8" max="8" width="7.625" style="25" customWidth="1"/>
    <col min="9" max="15" width="12.125" style="25" customWidth="1"/>
    <col min="16" max="16" width="9.76666666666667" style="25" customWidth="1"/>
    <col min="17" max="17" width="6.625" style="25" customWidth="1"/>
    <col min="18" max="18" width="9.76666666666667" style="25" customWidth="1"/>
    <col min="19" max="16384" width="10" style="25"/>
  </cols>
  <sheetData>
    <row r="1" ht="29" customHeight="1" spans="1:1">
      <c r="A1" s="27" t="s">
        <v>22</v>
      </c>
    </row>
    <row r="2" ht="56" customHeight="1" spans="1:16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ht="14.3" customHeight="1" spans="1:16">
      <c r="A3" s="29"/>
      <c r="B3" s="30"/>
      <c r="C3" s="30"/>
      <c r="D3" s="30"/>
      <c r="E3" s="30"/>
      <c r="F3" s="30"/>
      <c r="G3" s="30"/>
      <c r="J3" s="30"/>
      <c r="K3" s="30"/>
      <c r="L3" s="30"/>
      <c r="P3" s="30" t="s">
        <v>2</v>
      </c>
    </row>
    <row r="4" ht="18.05" customHeight="1" spans="1:16">
      <c r="A4" s="31"/>
      <c r="B4" s="32" t="s">
        <v>3</v>
      </c>
      <c r="C4" s="32"/>
      <c r="D4" s="32"/>
      <c r="E4" s="32"/>
      <c r="F4" s="32"/>
      <c r="G4" s="32"/>
      <c r="H4" s="33" t="s">
        <v>24</v>
      </c>
      <c r="I4" s="61" t="s">
        <v>4</v>
      </c>
      <c r="J4" s="61"/>
      <c r="K4" s="62" t="s">
        <v>5</v>
      </c>
      <c r="L4" s="62"/>
      <c r="M4" s="33" t="s">
        <v>25</v>
      </c>
      <c r="N4" s="63" t="s">
        <v>26</v>
      </c>
      <c r="O4" s="64" t="s">
        <v>27</v>
      </c>
      <c r="P4" s="65" t="s">
        <v>6</v>
      </c>
    </row>
    <row r="5" ht="27.1" customHeight="1" spans="1:16">
      <c r="A5" s="34" t="s">
        <v>7</v>
      </c>
      <c r="B5" s="35" t="s">
        <v>8</v>
      </c>
      <c r="C5" s="35" t="s">
        <v>9</v>
      </c>
      <c r="D5" s="35" t="s">
        <v>10</v>
      </c>
      <c r="E5" s="35" t="s">
        <v>11</v>
      </c>
      <c r="F5" s="35" t="s">
        <v>12</v>
      </c>
      <c r="G5" s="35" t="s">
        <v>13</v>
      </c>
      <c r="H5" s="33"/>
      <c r="I5" s="66"/>
      <c r="J5" s="35" t="s">
        <v>14</v>
      </c>
      <c r="K5" s="66"/>
      <c r="L5" s="35" t="s">
        <v>14</v>
      </c>
      <c r="M5" s="33"/>
      <c r="N5" s="67"/>
      <c r="O5" s="68"/>
      <c r="P5" s="69"/>
    </row>
    <row r="6" s="23" customFormat="1" ht="19" customHeight="1" spans="1:17">
      <c r="A6" s="36" t="s">
        <v>28</v>
      </c>
      <c r="B6" s="37" t="s">
        <v>29</v>
      </c>
      <c r="C6" s="37" t="s">
        <v>30</v>
      </c>
      <c r="D6" s="38">
        <v>2.56</v>
      </c>
      <c r="E6" s="37" t="s">
        <v>31</v>
      </c>
      <c r="F6" s="39" t="s">
        <v>32</v>
      </c>
      <c r="G6" s="37" t="s">
        <v>20</v>
      </c>
      <c r="H6" s="40"/>
      <c r="I6" s="70">
        <v>75.187519</v>
      </c>
      <c r="J6" s="70">
        <v>47.8288</v>
      </c>
      <c r="K6" s="70">
        <f>K7+K8+K9+K10+K11+K12</f>
        <v>2.56</v>
      </c>
      <c r="L6" s="70">
        <f>L7+L8+L9+L10+L11+L12</f>
        <v>2.56</v>
      </c>
      <c r="M6" s="70">
        <f>M7+M8+M9+M10+M11+M12</f>
        <v>1.641691</v>
      </c>
      <c r="N6" s="70">
        <f>N7+N8+N9+N10+N11+N12</f>
        <v>0.961592</v>
      </c>
      <c r="O6" s="70">
        <f>O7+O8+O9+O10+O11+O12</f>
        <v>130.21369</v>
      </c>
      <c r="P6" s="71"/>
      <c r="Q6" s="82"/>
    </row>
    <row r="7" s="24" customFormat="1" ht="19" customHeight="1" spans="1:17">
      <c r="A7" s="41" t="s">
        <v>33</v>
      </c>
      <c r="B7" s="42"/>
      <c r="C7" s="42"/>
      <c r="D7" s="43">
        <v>0.4</v>
      </c>
      <c r="E7" s="42"/>
      <c r="F7" s="44"/>
      <c r="G7" s="42"/>
      <c r="H7" s="45"/>
      <c r="I7" s="72">
        <v>12.3273</v>
      </c>
      <c r="J7" s="72">
        <v>8.9</v>
      </c>
      <c r="K7" s="72">
        <v>0.4</v>
      </c>
      <c r="L7" s="72">
        <v>0.4</v>
      </c>
      <c r="M7" s="73">
        <v>1.044591</v>
      </c>
      <c r="N7" s="73">
        <v>0.364492</v>
      </c>
      <c r="O7" s="74">
        <v>34.7306</v>
      </c>
      <c r="P7" s="50"/>
      <c r="Q7" s="30"/>
    </row>
    <row r="8" s="24" customFormat="1" ht="19" customHeight="1" spans="1:17">
      <c r="A8" s="41" t="s">
        <v>34</v>
      </c>
      <c r="B8" s="42"/>
      <c r="C8" s="42"/>
      <c r="D8" s="43">
        <v>0.42</v>
      </c>
      <c r="E8" s="42"/>
      <c r="F8" s="44"/>
      <c r="G8" s="42"/>
      <c r="H8" s="45"/>
      <c r="I8" s="72">
        <v>10.6137</v>
      </c>
      <c r="J8" s="72">
        <v>6.9988</v>
      </c>
      <c r="K8" s="72">
        <v>0.42</v>
      </c>
      <c r="L8" s="72">
        <v>0.42</v>
      </c>
      <c r="M8" s="73">
        <v>0</v>
      </c>
      <c r="N8" s="75">
        <v>0</v>
      </c>
      <c r="O8" s="74">
        <v>10.942217</v>
      </c>
      <c r="P8" s="50"/>
      <c r="Q8" s="30"/>
    </row>
    <row r="9" s="24" customFormat="1" ht="19" customHeight="1" spans="1:17">
      <c r="A9" s="41" t="s">
        <v>35</v>
      </c>
      <c r="B9" s="42"/>
      <c r="C9" s="42"/>
      <c r="D9" s="43">
        <v>0.94</v>
      </c>
      <c r="E9" s="42"/>
      <c r="F9" s="44"/>
      <c r="G9" s="42"/>
      <c r="H9" s="45"/>
      <c r="I9" s="72">
        <v>20.6409</v>
      </c>
      <c r="J9" s="72">
        <v>15.48</v>
      </c>
      <c r="K9" s="72">
        <v>0.94</v>
      </c>
      <c r="L9" s="72">
        <v>0.94</v>
      </c>
      <c r="M9" s="73">
        <v>0</v>
      </c>
      <c r="N9" s="75">
        <v>0</v>
      </c>
      <c r="O9" s="74">
        <v>35.4064</v>
      </c>
      <c r="P9" s="50"/>
      <c r="Q9" s="30"/>
    </row>
    <row r="10" s="24" customFormat="1" ht="19" customHeight="1" spans="1:17">
      <c r="A10" s="41" t="s">
        <v>36</v>
      </c>
      <c r="B10" s="42"/>
      <c r="C10" s="42"/>
      <c r="D10" s="43">
        <v>0.4</v>
      </c>
      <c r="E10" s="42"/>
      <c r="F10" s="44"/>
      <c r="G10" s="42"/>
      <c r="H10" s="45"/>
      <c r="I10" s="72">
        <v>8.3199</v>
      </c>
      <c r="J10" s="72">
        <v>6.65</v>
      </c>
      <c r="K10" s="72">
        <v>0.4</v>
      </c>
      <c r="L10" s="72">
        <v>0.4</v>
      </c>
      <c r="M10" s="73">
        <v>0</v>
      </c>
      <c r="N10" s="75">
        <v>0</v>
      </c>
      <c r="O10" s="74">
        <v>25.9899</v>
      </c>
      <c r="P10" s="50"/>
      <c r="Q10" s="30"/>
    </row>
    <row r="11" s="24" customFormat="1" ht="19" customHeight="1" spans="1:17">
      <c r="A11" s="41" t="s">
        <v>37</v>
      </c>
      <c r="B11" s="42"/>
      <c r="C11" s="42"/>
      <c r="D11" s="43">
        <v>0.2</v>
      </c>
      <c r="E11" s="42"/>
      <c r="F11" s="44"/>
      <c r="G11" s="42"/>
      <c r="H11" s="45"/>
      <c r="I11" s="72">
        <v>12.950119</v>
      </c>
      <c r="J11" s="72">
        <v>6.3</v>
      </c>
      <c r="K11" s="72">
        <v>0.2</v>
      </c>
      <c r="L11" s="72">
        <v>0.2</v>
      </c>
      <c r="M11" s="75">
        <v>0.5971</v>
      </c>
      <c r="N11" s="75">
        <v>0.5971</v>
      </c>
      <c r="O11" s="74">
        <v>14.8485</v>
      </c>
      <c r="P11" s="50"/>
      <c r="Q11" s="30"/>
    </row>
    <row r="12" s="24" customFormat="1" ht="19" customHeight="1" spans="1:17">
      <c r="A12" s="41" t="s">
        <v>38</v>
      </c>
      <c r="B12" s="42"/>
      <c r="C12" s="42"/>
      <c r="D12" s="43">
        <v>0.2</v>
      </c>
      <c r="E12" s="42"/>
      <c r="F12" s="44"/>
      <c r="G12" s="42"/>
      <c r="H12" s="45"/>
      <c r="I12" s="72">
        <v>10.3356</v>
      </c>
      <c r="J12" s="72">
        <v>3.5</v>
      </c>
      <c r="K12" s="72">
        <v>0.2</v>
      </c>
      <c r="L12" s="72">
        <v>0.2</v>
      </c>
      <c r="M12" s="73">
        <v>0</v>
      </c>
      <c r="N12" s="75">
        <v>0</v>
      </c>
      <c r="O12" s="74">
        <v>8.296073</v>
      </c>
      <c r="P12" s="50"/>
      <c r="Q12" s="30"/>
    </row>
    <row r="13" s="23" customFormat="1" ht="19" customHeight="1" spans="1:17">
      <c r="A13" s="36" t="s">
        <v>39</v>
      </c>
      <c r="B13" s="37" t="s">
        <v>40</v>
      </c>
      <c r="C13" s="37" t="s">
        <v>30</v>
      </c>
      <c r="D13" s="38">
        <v>1.51</v>
      </c>
      <c r="E13" s="37" t="s">
        <v>41</v>
      </c>
      <c r="F13" s="39" t="s">
        <v>42</v>
      </c>
      <c r="G13" s="37" t="s">
        <v>20</v>
      </c>
      <c r="H13" s="40"/>
      <c r="I13" s="70">
        <v>69.549919</v>
      </c>
      <c r="J13" s="70">
        <v>37.43</v>
      </c>
      <c r="K13" s="70">
        <v>1.51</v>
      </c>
      <c r="L13" s="70">
        <v>1.51</v>
      </c>
      <c r="M13" s="76">
        <f>M14+M15+M16+M17+M18+M19</f>
        <v>2.768709</v>
      </c>
      <c r="N13" s="76">
        <f>N14+N15+N16+N17+N18+N19</f>
        <v>1.588392</v>
      </c>
      <c r="O13" s="76">
        <f>O14+O15+O16+O17+O18+O19</f>
        <v>109.471073</v>
      </c>
      <c r="P13" s="71"/>
      <c r="Q13" s="82"/>
    </row>
    <row r="14" s="24" customFormat="1" ht="19" customHeight="1" spans="1:17">
      <c r="A14" s="41" t="s">
        <v>33</v>
      </c>
      <c r="B14" s="42"/>
      <c r="C14" s="42"/>
      <c r="D14" s="43">
        <v>0.08</v>
      </c>
      <c r="E14" s="42"/>
      <c r="F14" s="44"/>
      <c r="G14" s="42"/>
      <c r="H14" s="45"/>
      <c r="I14" s="72">
        <v>12.3273</v>
      </c>
      <c r="J14" s="72">
        <v>8.9</v>
      </c>
      <c r="K14" s="72">
        <v>0.08</v>
      </c>
      <c r="L14" s="72">
        <v>0.08</v>
      </c>
      <c r="M14" s="73">
        <v>1.044591</v>
      </c>
      <c r="N14" s="73">
        <v>0.364492</v>
      </c>
      <c r="O14" s="74">
        <v>34.7306</v>
      </c>
      <c r="P14" s="50"/>
      <c r="Q14" s="30"/>
    </row>
    <row r="15" s="24" customFormat="1" ht="19" customHeight="1" spans="1:17">
      <c r="A15" s="41" t="s">
        <v>43</v>
      </c>
      <c r="B15" s="42"/>
      <c r="C15" s="42"/>
      <c r="D15" s="43">
        <v>0.08</v>
      </c>
      <c r="E15" s="42"/>
      <c r="F15" s="44"/>
      <c r="G15" s="42"/>
      <c r="H15" s="45"/>
      <c r="I15" s="72">
        <v>8.934</v>
      </c>
      <c r="J15" s="72">
        <v>2.05</v>
      </c>
      <c r="K15" s="72">
        <v>0.08</v>
      </c>
      <c r="L15" s="72">
        <v>0.08</v>
      </c>
      <c r="M15" s="73">
        <v>0.76835</v>
      </c>
      <c r="N15" s="75">
        <v>0.268132</v>
      </c>
      <c r="O15" s="74">
        <v>13.68</v>
      </c>
      <c r="P15" s="50"/>
      <c r="Q15" s="30"/>
    </row>
    <row r="16" s="24" customFormat="1" ht="19" customHeight="1" spans="1:17">
      <c r="A16" s="41" t="s">
        <v>35</v>
      </c>
      <c r="B16" s="42"/>
      <c r="C16" s="42"/>
      <c r="D16" s="43">
        <v>0.7</v>
      </c>
      <c r="E16" s="42"/>
      <c r="F16" s="44"/>
      <c r="G16" s="42"/>
      <c r="H16" s="45"/>
      <c r="I16" s="72">
        <v>20.6409</v>
      </c>
      <c r="J16" s="72">
        <v>15.48</v>
      </c>
      <c r="K16" s="72">
        <v>0.7</v>
      </c>
      <c r="L16" s="72">
        <v>0.7</v>
      </c>
      <c r="M16" s="73">
        <v>0</v>
      </c>
      <c r="N16" s="75">
        <v>0</v>
      </c>
      <c r="O16" s="74">
        <v>35.4064</v>
      </c>
      <c r="P16" s="50"/>
      <c r="Q16" s="30"/>
    </row>
    <row r="17" s="24" customFormat="1" ht="19" customHeight="1" spans="1:17">
      <c r="A17" s="41" t="s">
        <v>37</v>
      </c>
      <c r="B17" s="42"/>
      <c r="C17" s="42"/>
      <c r="D17" s="43">
        <v>0.1388</v>
      </c>
      <c r="E17" s="42"/>
      <c r="F17" s="44"/>
      <c r="G17" s="42"/>
      <c r="H17" s="45"/>
      <c r="I17" s="72">
        <v>12.950119</v>
      </c>
      <c r="J17" s="72">
        <v>6.3</v>
      </c>
      <c r="K17" s="72">
        <v>0.1388</v>
      </c>
      <c r="L17" s="72">
        <v>0.1388</v>
      </c>
      <c r="M17" s="75">
        <v>0.5971</v>
      </c>
      <c r="N17" s="75">
        <v>0.5971</v>
      </c>
      <c r="O17" s="74">
        <v>14.8485</v>
      </c>
      <c r="P17" s="50"/>
      <c r="Q17" s="30"/>
    </row>
    <row r="18" s="24" customFormat="1" ht="19" customHeight="1" spans="1:17">
      <c r="A18" s="46" t="s">
        <v>38</v>
      </c>
      <c r="B18" s="42"/>
      <c r="C18" s="42"/>
      <c r="D18" s="43">
        <v>0.4112</v>
      </c>
      <c r="E18" s="42"/>
      <c r="F18" s="44"/>
      <c r="G18" s="42"/>
      <c r="H18" s="45"/>
      <c r="I18" s="72">
        <v>10.3356</v>
      </c>
      <c r="J18" s="72">
        <v>3.5</v>
      </c>
      <c r="K18" s="72">
        <v>0.4112</v>
      </c>
      <c r="L18" s="72">
        <v>0.4112</v>
      </c>
      <c r="M18" s="75">
        <v>0</v>
      </c>
      <c r="N18" s="75">
        <v>0</v>
      </c>
      <c r="O18" s="74">
        <v>8.296073</v>
      </c>
      <c r="P18" s="50"/>
      <c r="Q18" s="30"/>
    </row>
    <row r="19" s="24" customFormat="1" ht="19" customHeight="1" spans="1:17">
      <c r="A19" s="47" t="s">
        <v>44</v>
      </c>
      <c r="B19" s="42"/>
      <c r="C19" s="42"/>
      <c r="D19" s="43">
        <v>0.1</v>
      </c>
      <c r="E19" s="42"/>
      <c r="F19" s="44"/>
      <c r="G19" s="42"/>
      <c r="H19" s="45"/>
      <c r="I19" s="72">
        <v>4.362</v>
      </c>
      <c r="J19" s="72">
        <v>1.2</v>
      </c>
      <c r="K19" s="72">
        <v>0.1</v>
      </c>
      <c r="L19" s="72">
        <v>0.1</v>
      </c>
      <c r="M19" s="74">
        <v>0.358668</v>
      </c>
      <c r="N19" s="74">
        <v>0.358668</v>
      </c>
      <c r="O19" s="74">
        <v>2.5095</v>
      </c>
      <c r="P19" s="50"/>
      <c r="Q19" s="30"/>
    </row>
    <row r="20" s="23" customFormat="1" ht="19" customHeight="1" spans="1:17">
      <c r="A20" s="36" t="s">
        <v>45</v>
      </c>
      <c r="B20" s="37" t="s">
        <v>46</v>
      </c>
      <c r="C20" s="37" t="s">
        <v>30</v>
      </c>
      <c r="D20" s="38">
        <v>0.88</v>
      </c>
      <c r="E20" s="37" t="s">
        <v>41</v>
      </c>
      <c r="F20" s="39" t="s">
        <v>47</v>
      </c>
      <c r="G20" s="37" t="s">
        <v>48</v>
      </c>
      <c r="H20" s="40"/>
      <c r="I20" s="70">
        <v>10.4193</v>
      </c>
      <c r="J20" s="70">
        <v>7.8</v>
      </c>
      <c r="K20" s="70">
        <v>0.88</v>
      </c>
      <c r="L20" s="70">
        <v>0.88</v>
      </c>
      <c r="M20" s="76">
        <v>0</v>
      </c>
      <c r="N20" s="77">
        <f>N21+N22</f>
        <v>0</v>
      </c>
      <c r="O20" s="77">
        <f>O21+O22</f>
        <v>26.6375</v>
      </c>
      <c r="P20" s="71"/>
      <c r="Q20" s="82"/>
    </row>
    <row r="21" s="24" customFormat="1" ht="19" customHeight="1" spans="1:17">
      <c r="A21" s="47" t="s">
        <v>49</v>
      </c>
      <c r="B21" s="42"/>
      <c r="C21" s="42"/>
      <c r="D21" s="43">
        <v>0.39</v>
      </c>
      <c r="E21" s="42"/>
      <c r="F21" s="44"/>
      <c r="G21" s="42"/>
      <c r="H21" s="45"/>
      <c r="I21" s="72">
        <v>3.6004</v>
      </c>
      <c r="J21" s="72">
        <v>2.77</v>
      </c>
      <c r="K21" s="72">
        <v>0.39</v>
      </c>
      <c r="L21" s="72">
        <v>0.39</v>
      </c>
      <c r="M21" s="73">
        <v>0</v>
      </c>
      <c r="N21" s="75">
        <v>0</v>
      </c>
      <c r="O21" s="74">
        <v>11.7529</v>
      </c>
      <c r="P21" s="50"/>
      <c r="Q21" s="30"/>
    </row>
    <row r="22" s="24" customFormat="1" ht="19" customHeight="1" spans="1:17">
      <c r="A22" s="48" t="s">
        <v>50</v>
      </c>
      <c r="B22" s="42"/>
      <c r="C22" s="42"/>
      <c r="D22" s="43">
        <v>0.49</v>
      </c>
      <c r="E22" s="42"/>
      <c r="F22" s="44"/>
      <c r="G22" s="42"/>
      <c r="H22" s="45"/>
      <c r="I22" s="72">
        <v>6.8189</v>
      </c>
      <c r="J22" s="72">
        <v>5.03</v>
      </c>
      <c r="K22" s="72">
        <v>0.49</v>
      </c>
      <c r="L22" s="72">
        <v>0.49</v>
      </c>
      <c r="M22" s="73">
        <v>0</v>
      </c>
      <c r="N22" s="75">
        <v>0</v>
      </c>
      <c r="O22" s="74">
        <v>14.8846</v>
      </c>
      <c r="P22" s="50"/>
      <c r="Q22" s="30"/>
    </row>
    <row r="23" s="23" customFormat="1" ht="19" customHeight="1" spans="1:17">
      <c r="A23" s="36" t="s">
        <v>51</v>
      </c>
      <c r="B23" s="37" t="s">
        <v>52</v>
      </c>
      <c r="C23" s="37" t="s">
        <v>30</v>
      </c>
      <c r="D23" s="38">
        <v>4.09</v>
      </c>
      <c r="E23" s="37" t="s">
        <v>53</v>
      </c>
      <c r="F23" s="39" t="s">
        <v>54</v>
      </c>
      <c r="G23" s="37" t="s">
        <v>20</v>
      </c>
      <c r="H23" s="40"/>
      <c r="I23" s="70">
        <v>41.4493</v>
      </c>
      <c r="J23" s="70">
        <v>22.53</v>
      </c>
      <c r="K23" s="70">
        <f>K24+K25+K26</f>
        <v>4.09</v>
      </c>
      <c r="L23" s="70">
        <f>L24+L25+L26</f>
        <v>4.09</v>
      </c>
      <c r="M23" s="70">
        <f>M24+M25+M26</f>
        <v>0</v>
      </c>
      <c r="N23" s="70">
        <f>N24+N25+N26</f>
        <v>0</v>
      </c>
      <c r="O23" s="70">
        <f>O24+O25+O26</f>
        <v>46.4683</v>
      </c>
      <c r="P23" s="71"/>
      <c r="Q23" s="82"/>
    </row>
    <row r="24" s="24" customFormat="1" ht="19" customHeight="1" spans="1:17">
      <c r="A24" s="41" t="s">
        <v>55</v>
      </c>
      <c r="B24" s="42"/>
      <c r="C24" s="42"/>
      <c r="D24" s="43">
        <v>1.38</v>
      </c>
      <c r="E24" s="42"/>
      <c r="F24" s="44"/>
      <c r="G24" s="42"/>
      <c r="H24" s="45"/>
      <c r="I24" s="72">
        <v>10.9516</v>
      </c>
      <c r="J24" s="78">
        <v>7.2</v>
      </c>
      <c r="K24" s="72">
        <v>1.38</v>
      </c>
      <c r="L24" s="72">
        <v>1.38</v>
      </c>
      <c r="M24" s="73">
        <v>0</v>
      </c>
      <c r="N24" s="75">
        <v>0</v>
      </c>
      <c r="O24" s="74">
        <v>17.3582</v>
      </c>
      <c r="P24" s="50"/>
      <c r="Q24" s="30"/>
    </row>
    <row r="25" s="24" customFormat="1" ht="19" customHeight="1" spans="1:17">
      <c r="A25" s="41" t="s">
        <v>56</v>
      </c>
      <c r="B25" s="42"/>
      <c r="C25" s="42"/>
      <c r="D25" s="43">
        <v>0.14</v>
      </c>
      <c r="E25" s="42"/>
      <c r="F25" s="44"/>
      <c r="G25" s="42"/>
      <c r="H25" s="45"/>
      <c r="I25" s="72">
        <v>4.3127</v>
      </c>
      <c r="J25" s="72">
        <v>3.33</v>
      </c>
      <c r="K25" s="72">
        <v>0.14</v>
      </c>
      <c r="L25" s="72">
        <v>0.14</v>
      </c>
      <c r="M25" s="73">
        <v>0</v>
      </c>
      <c r="N25" s="75">
        <v>0</v>
      </c>
      <c r="O25" s="74">
        <v>7.0013</v>
      </c>
      <c r="P25" s="50"/>
      <c r="Q25" s="30"/>
    </row>
    <row r="26" s="24" customFormat="1" ht="19" customHeight="1" spans="1:17">
      <c r="A26" s="41" t="s">
        <v>57</v>
      </c>
      <c r="B26" s="42"/>
      <c r="C26" s="42"/>
      <c r="D26" s="43">
        <v>2.57</v>
      </c>
      <c r="E26" s="42"/>
      <c r="F26" s="44"/>
      <c r="G26" s="42"/>
      <c r="H26" s="45"/>
      <c r="I26" s="72">
        <v>26.185</v>
      </c>
      <c r="J26" s="72">
        <v>12</v>
      </c>
      <c r="K26" s="72">
        <v>2.57</v>
      </c>
      <c r="L26" s="72">
        <v>2.57</v>
      </c>
      <c r="M26" s="73">
        <v>0</v>
      </c>
      <c r="N26" s="74">
        <v>0</v>
      </c>
      <c r="O26" s="74">
        <v>22.1088</v>
      </c>
      <c r="P26" s="50"/>
      <c r="Q26" s="30"/>
    </row>
    <row r="27" s="23" customFormat="1" ht="19" customHeight="1" spans="1:17">
      <c r="A27" s="36" t="s">
        <v>58</v>
      </c>
      <c r="B27" s="37" t="s">
        <v>59</v>
      </c>
      <c r="C27" s="37" t="s">
        <v>30</v>
      </c>
      <c r="D27" s="38">
        <v>0.96</v>
      </c>
      <c r="E27" s="37" t="s">
        <v>53</v>
      </c>
      <c r="F27" s="39" t="s">
        <v>60</v>
      </c>
      <c r="G27" s="37" t="s">
        <v>48</v>
      </c>
      <c r="H27" s="40"/>
      <c r="I27" s="70">
        <v>21.7076</v>
      </c>
      <c r="J27" s="70">
        <v>10</v>
      </c>
      <c r="K27" s="70">
        <f>K28+K29</f>
        <v>0.96</v>
      </c>
      <c r="L27" s="70">
        <v>0.96</v>
      </c>
      <c r="M27" s="76">
        <f>M28+M29</f>
        <v>0</v>
      </c>
      <c r="N27" s="76">
        <f>N28+N29</f>
        <v>0</v>
      </c>
      <c r="O27" s="76">
        <f>O28+O29</f>
        <v>26.003211</v>
      </c>
      <c r="P27" s="71"/>
      <c r="Q27" s="82"/>
    </row>
    <row r="28" s="24" customFormat="1" ht="19" customHeight="1" spans="1:17">
      <c r="A28" s="41" t="s">
        <v>61</v>
      </c>
      <c r="B28" s="42"/>
      <c r="C28" s="42"/>
      <c r="D28" s="43">
        <v>0.36</v>
      </c>
      <c r="E28" s="42"/>
      <c r="F28" s="44"/>
      <c r="G28" s="42"/>
      <c r="H28" s="45"/>
      <c r="I28" s="72">
        <v>10.0636</v>
      </c>
      <c r="J28" s="72">
        <v>8</v>
      </c>
      <c r="K28" s="72">
        <v>0.36</v>
      </c>
      <c r="L28" s="72">
        <v>0.36</v>
      </c>
      <c r="M28" s="73">
        <v>0</v>
      </c>
      <c r="N28" s="75">
        <v>0</v>
      </c>
      <c r="O28" s="74">
        <v>16.064811</v>
      </c>
      <c r="P28" s="50"/>
      <c r="Q28" s="30"/>
    </row>
    <row r="29" s="24" customFormat="1" ht="19" customHeight="1" spans="1:17">
      <c r="A29" s="47" t="s">
        <v>62</v>
      </c>
      <c r="B29" s="42"/>
      <c r="C29" s="42"/>
      <c r="D29" s="43">
        <v>0.6</v>
      </c>
      <c r="E29" s="42"/>
      <c r="F29" s="44"/>
      <c r="G29" s="42"/>
      <c r="H29" s="45"/>
      <c r="I29" s="79">
        <v>11.644</v>
      </c>
      <c r="J29" s="79">
        <v>2</v>
      </c>
      <c r="K29" s="72">
        <v>0.6</v>
      </c>
      <c r="L29" s="72">
        <v>0.6</v>
      </c>
      <c r="M29" s="73">
        <v>0</v>
      </c>
      <c r="N29" s="75">
        <v>0</v>
      </c>
      <c r="O29" s="74">
        <v>9.9384</v>
      </c>
      <c r="P29" s="50"/>
      <c r="Q29" s="30"/>
    </row>
    <row r="30" s="23" customFormat="1" ht="19" customHeight="1" spans="1:17">
      <c r="A30" s="36" t="s">
        <v>63</v>
      </c>
      <c r="B30" s="37" t="s">
        <v>64</v>
      </c>
      <c r="C30" s="37" t="s">
        <v>30</v>
      </c>
      <c r="D30" s="38">
        <v>3.3</v>
      </c>
      <c r="E30" s="37" t="s">
        <v>65</v>
      </c>
      <c r="F30" s="39" t="s">
        <v>66</v>
      </c>
      <c r="G30" s="37" t="s">
        <v>67</v>
      </c>
      <c r="H30" s="40"/>
      <c r="I30" s="70">
        <v>76.0951</v>
      </c>
      <c r="J30" s="70">
        <v>44.6288</v>
      </c>
      <c r="K30" s="70">
        <v>3.3</v>
      </c>
      <c r="L30" s="70">
        <v>3.3</v>
      </c>
      <c r="M30" s="76">
        <v>0</v>
      </c>
      <c r="N30" s="77">
        <v>0</v>
      </c>
      <c r="O30" s="77">
        <f>O31+O32+O33+O34+O35</f>
        <v>102.74339</v>
      </c>
      <c r="P30" s="71"/>
      <c r="Q30" s="82"/>
    </row>
    <row r="31" s="24" customFormat="1" ht="19" customHeight="1" spans="1:17">
      <c r="A31" s="41" t="s">
        <v>38</v>
      </c>
      <c r="B31" s="42"/>
      <c r="C31" s="42"/>
      <c r="D31" s="43">
        <v>0.3</v>
      </c>
      <c r="E31" s="42"/>
      <c r="F31" s="44"/>
      <c r="G31" s="42"/>
      <c r="H31" s="45"/>
      <c r="I31" s="72">
        <v>10.3356</v>
      </c>
      <c r="J31" s="72">
        <v>3.5</v>
      </c>
      <c r="K31" s="72">
        <v>0.3</v>
      </c>
      <c r="L31" s="72">
        <v>0.3</v>
      </c>
      <c r="M31" s="73">
        <v>0</v>
      </c>
      <c r="N31" s="75">
        <v>0</v>
      </c>
      <c r="O31" s="74">
        <v>8.296073</v>
      </c>
      <c r="P31" s="50"/>
      <c r="Q31" s="30"/>
    </row>
    <row r="32" s="24" customFormat="1" ht="19" customHeight="1" spans="1:17">
      <c r="A32" s="41" t="s">
        <v>57</v>
      </c>
      <c r="B32" s="42"/>
      <c r="C32" s="42"/>
      <c r="D32" s="43">
        <v>0.99</v>
      </c>
      <c r="E32" s="42"/>
      <c r="F32" s="44"/>
      <c r="G32" s="42"/>
      <c r="H32" s="45"/>
      <c r="I32" s="72">
        <v>26.185</v>
      </c>
      <c r="J32" s="72">
        <v>12</v>
      </c>
      <c r="K32" s="72">
        <v>0.99</v>
      </c>
      <c r="L32" s="72">
        <v>0.99</v>
      </c>
      <c r="M32" s="73">
        <v>0</v>
      </c>
      <c r="N32" s="75">
        <v>0</v>
      </c>
      <c r="O32" s="74">
        <v>22.1088</v>
      </c>
      <c r="P32" s="50"/>
      <c r="Q32" s="30"/>
    </row>
    <row r="33" s="24" customFormat="1" ht="19" customHeight="1" spans="1:17">
      <c r="A33" s="41" t="s">
        <v>34</v>
      </c>
      <c r="B33" s="42"/>
      <c r="C33" s="42"/>
      <c r="D33" s="43">
        <v>0.6</v>
      </c>
      <c r="E33" s="42"/>
      <c r="F33" s="44"/>
      <c r="G33" s="42"/>
      <c r="H33" s="45"/>
      <c r="I33" s="72">
        <v>10.6137</v>
      </c>
      <c r="J33" s="72">
        <v>6.9988</v>
      </c>
      <c r="K33" s="72">
        <v>0.6</v>
      </c>
      <c r="L33" s="72">
        <v>0.6</v>
      </c>
      <c r="M33" s="73">
        <v>0</v>
      </c>
      <c r="N33" s="75">
        <v>0</v>
      </c>
      <c r="O33" s="74">
        <v>10.942217</v>
      </c>
      <c r="P33" s="50"/>
      <c r="Q33" s="30"/>
    </row>
    <row r="34" s="24" customFormat="1" ht="19" customHeight="1" spans="1:17">
      <c r="A34" s="41" t="s">
        <v>68</v>
      </c>
      <c r="B34" s="42"/>
      <c r="C34" s="42"/>
      <c r="D34" s="43">
        <v>0.81</v>
      </c>
      <c r="E34" s="42"/>
      <c r="F34" s="44"/>
      <c r="G34" s="42"/>
      <c r="H34" s="45"/>
      <c r="I34" s="72">
        <v>20.6409</v>
      </c>
      <c r="J34" s="72">
        <v>15.48</v>
      </c>
      <c r="K34" s="72">
        <v>0.81</v>
      </c>
      <c r="L34" s="72">
        <v>0.81</v>
      </c>
      <c r="M34" s="73">
        <v>0</v>
      </c>
      <c r="N34" s="75">
        <v>0</v>
      </c>
      <c r="O34" s="74">
        <v>35.4064</v>
      </c>
      <c r="P34" s="50"/>
      <c r="Q34" s="30"/>
    </row>
    <row r="35" s="24" customFormat="1" ht="19" customHeight="1" spans="1:17">
      <c r="A35" s="41" t="s">
        <v>36</v>
      </c>
      <c r="B35" s="42"/>
      <c r="C35" s="42"/>
      <c r="D35" s="43">
        <v>0.6</v>
      </c>
      <c r="E35" s="42"/>
      <c r="F35" s="44"/>
      <c r="G35" s="42"/>
      <c r="H35" s="45"/>
      <c r="I35" s="72">
        <v>8.3199</v>
      </c>
      <c r="J35" s="72">
        <v>6.65</v>
      </c>
      <c r="K35" s="72">
        <v>0.6</v>
      </c>
      <c r="L35" s="72">
        <v>0.6</v>
      </c>
      <c r="M35" s="73">
        <v>0</v>
      </c>
      <c r="N35" s="75">
        <v>0</v>
      </c>
      <c r="O35" s="74">
        <v>25.9899</v>
      </c>
      <c r="P35" s="50"/>
      <c r="Q35" s="30"/>
    </row>
    <row r="36" s="23" customFormat="1" ht="19" customHeight="1" spans="1:17">
      <c r="A36" s="36" t="s">
        <v>69</v>
      </c>
      <c r="B36" s="37" t="s">
        <v>70</v>
      </c>
      <c r="C36" s="37" t="s">
        <v>30</v>
      </c>
      <c r="D36" s="38">
        <v>1.4</v>
      </c>
      <c r="E36" s="37" t="s">
        <v>65</v>
      </c>
      <c r="F36" s="39" t="s">
        <v>71</v>
      </c>
      <c r="G36" s="37" t="s">
        <v>20</v>
      </c>
      <c r="H36" s="40"/>
      <c r="I36" s="70">
        <v>24.6156</v>
      </c>
      <c r="J36" s="70">
        <v>17.97</v>
      </c>
      <c r="K36" s="70">
        <f>K37+K38+K54</f>
        <v>1.4</v>
      </c>
      <c r="L36" s="70">
        <f>L37+L38+L54</f>
        <v>1.4</v>
      </c>
      <c r="M36" s="70">
        <f>M37+M38+M54</f>
        <v>0</v>
      </c>
      <c r="N36" s="70">
        <f>N37+N38+N54</f>
        <v>0</v>
      </c>
      <c r="O36" s="70">
        <f>O37+O38+O54</f>
        <v>45.175911</v>
      </c>
      <c r="P36" s="71"/>
      <c r="Q36" s="82"/>
    </row>
    <row r="37" s="24" customFormat="1" ht="19" customHeight="1" spans="1:17">
      <c r="A37" s="41" t="s">
        <v>55</v>
      </c>
      <c r="B37" s="42"/>
      <c r="C37" s="42"/>
      <c r="D37" s="43">
        <v>0.5</v>
      </c>
      <c r="E37" s="42"/>
      <c r="F37" s="44"/>
      <c r="G37" s="42"/>
      <c r="H37" s="45"/>
      <c r="I37" s="72">
        <v>10.9516</v>
      </c>
      <c r="J37" s="78">
        <v>7.2</v>
      </c>
      <c r="K37" s="72">
        <v>0.5</v>
      </c>
      <c r="L37" s="72">
        <v>0.5</v>
      </c>
      <c r="M37" s="73">
        <v>0</v>
      </c>
      <c r="N37" s="75">
        <v>0</v>
      </c>
      <c r="O37" s="74">
        <v>17.3582</v>
      </c>
      <c r="P37" s="50"/>
      <c r="Q37" s="30"/>
    </row>
    <row r="38" s="24" customFormat="1" ht="19" customHeight="1" spans="1:17">
      <c r="A38" s="47" t="s">
        <v>61</v>
      </c>
      <c r="B38" s="42"/>
      <c r="C38" s="42"/>
      <c r="D38" s="43">
        <v>0.7</v>
      </c>
      <c r="E38" s="42"/>
      <c r="F38" s="44"/>
      <c r="G38" s="42"/>
      <c r="H38" s="45"/>
      <c r="I38" s="72">
        <v>10.0636</v>
      </c>
      <c r="J38" s="72">
        <v>8</v>
      </c>
      <c r="K38" s="72">
        <v>0.7</v>
      </c>
      <c r="L38" s="72">
        <v>0.7</v>
      </c>
      <c r="M38" s="73">
        <v>0</v>
      </c>
      <c r="N38" s="75">
        <v>0</v>
      </c>
      <c r="O38" s="74">
        <v>16.064811</v>
      </c>
      <c r="P38" s="50"/>
      <c r="Q38" s="30"/>
    </row>
    <row r="39" s="23" customFormat="1" ht="19" customHeight="1" spans="1:17">
      <c r="A39" s="36" t="s">
        <v>72</v>
      </c>
      <c r="B39" s="37" t="s">
        <v>73</v>
      </c>
      <c r="C39" s="37" t="s">
        <v>30</v>
      </c>
      <c r="D39" s="38">
        <v>1.2</v>
      </c>
      <c r="E39" s="37" t="s">
        <v>65</v>
      </c>
      <c r="F39" s="39" t="s">
        <v>74</v>
      </c>
      <c r="G39" s="37" t="s">
        <v>48</v>
      </c>
      <c r="H39" s="40"/>
      <c r="I39" s="70">
        <v>6.8189</v>
      </c>
      <c r="J39" s="70">
        <v>5.03</v>
      </c>
      <c r="K39" s="70">
        <v>1.2</v>
      </c>
      <c r="L39" s="70">
        <v>1.2</v>
      </c>
      <c r="M39" s="76">
        <v>0</v>
      </c>
      <c r="N39" s="77">
        <f>N40</f>
        <v>0</v>
      </c>
      <c r="O39" s="77">
        <f>O40</f>
        <v>14.8846</v>
      </c>
      <c r="P39" s="71"/>
      <c r="Q39" s="82"/>
    </row>
    <row r="40" s="24" customFormat="1" ht="19" customHeight="1" spans="1:17">
      <c r="A40" s="49" t="s">
        <v>75</v>
      </c>
      <c r="B40" s="42"/>
      <c r="C40" s="42"/>
      <c r="D40" s="43">
        <v>1.2</v>
      </c>
      <c r="E40" s="42"/>
      <c r="F40" s="44"/>
      <c r="G40" s="42"/>
      <c r="H40" s="45"/>
      <c r="I40" s="72">
        <v>6.8189</v>
      </c>
      <c r="J40" s="72">
        <v>5.03</v>
      </c>
      <c r="K40" s="72">
        <v>1.2</v>
      </c>
      <c r="L40" s="72">
        <v>1.2</v>
      </c>
      <c r="M40" s="73">
        <v>0</v>
      </c>
      <c r="N40" s="75">
        <v>0</v>
      </c>
      <c r="O40" s="74">
        <v>14.8846</v>
      </c>
      <c r="P40" s="50"/>
      <c r="Q40" s="30"/>
    </row>
    <row r="41" s="23" customFormat="1" ht="19" customHeight="1" spans="1:17">
      <c r="A41" s="36" t="s">
        <v>76</v>
      </c>
      <c r="B41" s="37" t="s">
        <v>77</v>
      </c>
      <c r="C41" s="37" t="s">
        <v>30</v>
      </c>
      <c r="D41" s="38">
        <v>0.1</v>
      </c>
      <c r="E41" s="37" t="s">
        <v>65</v>
      </c>
      <c r="F41" s="39" t="s">
        <v>78</v>
      </c>
      <c r="G41" s="37" t="s">
        <v>79</v>
      </c>
      <c r="H41" s="40"/>
      <c r="I41" s="70">
        <v>4.64</v>
      </c>
      <c r="J41" s="70">
        <v>3.38</v>
      </c>
      <c r="K41" s="70">
        <v>0.1</v>
      </c>
      <c r="L41" s="70">
        <v>0.1</v>
      </c>
      <c r="M41" s="76">
        <f>M42</f>
        <v>0</v>
      </c>
      <c r="N41" s="76">
        <f>N42</f>
        <v>0</v>
      </c>
      <c r="O41" s="77">
        <f>O42</f>
        <v>8.474023</v>
      </c>
      <c r="P41" s="71"/>
      <c r="Q41" s="82"/>
    </row>
    <row r="42" s="24" customFormat="1" ht="19" customHeight="1" spans="1:17">
      <c r="A42" s="41" t="s">
        <v>80</v>
      </c>
      <c r="B42" s="42"/>
      <c r="C42" s="42"/>
      <c r="D42" s="43">
        <v>0.1</v>
      </c>
      <c r="E42" s="42"/>
      <c r="F42" s="44"/>
      <c r="G42" s="42"/>
      <c r="H42" s="45"/>
      <c r="I42" s="72">
        <v>4.64</v>
      </c>
      <c r="J42" s="72">
        <v>3.38</v>
      </c>
      <c r="K42" s="72">
        <v>0.1</v>
      </c>
      <c r="L42" s="72">
        <v>0.1</v>
      </c>
      <c r="M42" s="73">
        <v>0</v>
      </c>
      <c r="N42" s="73">
        <v>0</v>
      </c>
      <c r="O42" s="74">
        <v>8.474023</v>
      </c>
      <c r="P42" s="50"/>
      <c r="Q42" s="30"/>
    </row>
    <row r="43" s="23" customFormat="1" ht="19" customHeight="1" spans="1:17">
      <c r="A43" s="36" t="s">
        <v>81</v>
      </c>
      <c r="B43" s="37" t="s">
        <v>82</v>
      </c>
      <c r="C43" s="37" t="s">
        <v>30</v>
      </c>
      <c r="D43" s="38">
        <v>1.34</v>
      </c>
      <c r="E43" s="37" t="s">
        <v>83</v>
      </c>
      <c r="F43" s="39" t="s">
        <v>84</v>
      </c>
      <c r="G43" s="37" t="s">
        <v>67</v>
      </c>
      <c r="H43" s="40"/>
      <c r="I43" s="70">
        <v>38.7865</v>
      </c>
      <c r="J43" s="70">
        <v>24.1738</v>
      </c>
      <c r="K43" s="70">
        <f>K44+K45+K46</f>
        <v>1.34</v>
      </c>
      <c r="L43" s="70">
        <f>L44+L45+L46</f>
        <v>1.34</v>
      </c>
      <c r="M43" s="70">
        <f>M44+M45+M46</f>
        <v>0</v>
      </c>
      <c r="N43" s="70">
        <f>N44+N45+N46</f>
        <v>0</v>
      </c>
      <c r="O43" s="70">
        <f>O44+O45+O46</f>
        <v>55.696317</v>
      </c>
      <c r="P43" s="71"/>
      <c r="Q43" s="82"/>
    </row>
    <row r="44" s="24" customFormat="1" ht="19" customHeight="1" spans="1:17">
      <c r="A44" s="41" t="s">
        <v>34</v>
      </c>
      <c r="B44" s="50"/>
      <c r="C44" s="50"/>
      <c r="D44" s="51">
        <v>0.3588</v>
      </c>
      <c r="E44" s="50"/>
      <c r="F44" s="52"/>
      <c r="G44" s="50"/>
      <c r="H44" s="53"/>
      <c r="I44" s="72">
        <v>10.6137</v>
      </c>
      <c r="J44" s="72">
        <v>6.9988</v>
      </c>
      <c r="K44" s="74">
        <v>0.3588</v>
      </c>
      <c r="L44" s="74">
        <v>0.3588</v>
      </c>
      <c r="M44" s="73">
        <v>0</v>
      </c>
      <c r="N44" s="75">
        <v>0</v>
      </c>
      <c r="O44" s="74">
        <v>10.942217</v>
      </c>
      <c r="P44" s="50"/>
      <c r="Q44" s="83"/>
    </row>
    <row r="45" s="24" customFormat="1" ht="19" customHeight="1" spans="1:17">
      <c r="A45" s="41" t="s">
        <v>35</v>
      </c>
      <c r="B45" s="50"/>
      <c r="C45" s="50"/>
      <c r="D45" s="51">
        <v>0.9095</v>
      </c>
      <c r="E45" s="50"/>
      <c r="F45" s="52"/>
      <c r="G45" s="50"/>
      <c r="H45" s="53"/>
      <c r="I45" s="72">
        <v>20.6409</v>
      </c>
      <c r="J45" s="72">
        <v>15.48</v>
      </c>
      <c r="K45" s="74">
        <v>0.9095</v>
      </c>
      <c r="L45" s="74">
        <v>0.9095</v>
      </c>
      <c r="M45" s="74">
        <v>0</v>
      </c>
      <c r="N45" s="75">
        <v>0</v>
      </c>
      <c r="O45" s="74">
        <v>35.4064</v>
      </c>
      <c r="P45" s="50"/>
      <c r="Q45" s="83"/>
    </row>
    <row r="46" s="24" customFormat="1" ht="19" customHeight="1" spans="1:17">
      <c r="A46" s="41" t="s">
        <v>85</v>
      </c>
      <c r="B46" s="42"/>
      <c r="C46" s="42"/>
      <c r="D46" s="43">
        <v>0.0717</v>
      </c>
      <c r="E46" s="42"/>
      <c r="F46" s="44"/>
      <c r="G46" s="42"/>
      <c r="H46" s="45"/>
      <c r="I46" s="72">
        <v>7.5319</v>
      </c>
      <c r="J46" s="72">
        <v>2.195</v>
      </c>
      <c r="K46" s="72">
        <v>0.0717</v>
      </c>
      <c r="L46" s="72">
        <v>0.0717</v>
      </c>
      <c r="M46" s="73">
        <v>0</v>
      </c>
      <c r="N46" s="75">
        <v>0</v>
      </c>
      <c r="O46" s="74">
        <v>9.3477</v>
      </c>
      <c r="P46" s="50"/>
      <c r="Q46" s="30"/>
    </row>
    <row r="47" s="23" customFormat="1" ht="19" customHeight="1" spans="1:17">
      <c r="A47" s="36" t="s">
        <v>86</v>
      </c>
      <c r="B47" s="37" t="s">
        <v>87</v>
      </c>
      <c r="C47" s="37" t="s">
        <v>30</v>
      </c>
      <c r="D47" s="38">
        <v>3.25</v>
      </c>
      <c r="E47" s="37" t="s">
        <v>83</v>
      </c>
      <c r="F47" s="39" t="s">
        <v>88</v>
      </c>
      <c r="G47" s="37" t="s">
        <v>20</v>
      </c>
      <c r="H47" s="40"/>
      <c r="I47" s="70">
        <v>53.4088</v>
      </c>
      <c r="J47" s="70">
        <f t="shared" ref="J47:O47" si="0">J48+J49+J50+J51+J52+J53</f>
        <v>31.115</v>
      </c>
      <c r="K47" s="70">
        <f t="shared" si="0"/>
        <v>3.25</v>
      </c>
      <c r="L47" s="70">
        <f t="shared" si="0"/>
        <v>3.25</v>
      </c>
      <c r="M47" s="70">
        <f t="shared" si="0"/>
        <v>1.812941</v>
      </c>
      <c r="N47" s="70">
        <f t="shared" si="0"/>
        <v>0.632624</v>
      </c>
      <c r="O47" s="70">
        <f t="shared" si="0"/>
        <v>102.934211</v>
      </c>
      <c r="P47" s="71"/>
      <c r="Q47" s="82"/>
    </row>
    <row r="48" s="24" customFormat="1" ht="19" customHeight="1" spans="1:17">
      <c r="A48" s="54" t="s">
        <v>33</v>
      </c>
      <c r="B48" s="42"/>
      <c r="C48" s="42"/>
      <c r="D48" s="43">
        <v>0.44</v>
      </c>
      <c r="E48" s="42"/>
      <c r="F48" s="44"/>
      <c r="G48" s="42"/>
      <c r="H48" s="45"/>
      <c r="I48" s="72">
        <v>12.3273</v>
      </c>
      <c r="J48" s="72">
        <v>8.9</v>
      </c>
      <c r="K48" s="72">
        <v>0.44</v>
      </c>
      <c r="L48" s="72">
        <v>0.44</v>
      </c>
      <c r="M48" s="73">
        <v>1.044591</v>
      </c>
      <c r="N48" s="73">
        <v>0.364492</v>
      </c>
      <c r="O48" s="74">
        <v>34.7306</v>
      </c>
      <c r="P48" s="50"/>
      <c r="Q48" s="30"/>
    </row>
    <row r="49" s="24" customFormat="1" ht="19" customHeight="1" spans="1:17">
      <c r="A49" s="54" t="s">
        <v>43</v>
      </c>
      <c r="B49" s="42"/>
      <c r="C49" s="42"/>
      <c r="D49" s="43">
        <v>0.115</v>
      </c>
      <c r="E49" s="42"/>
      <c r="F49" s="44"/>
      <c r="G49" s="42"/>
      <c r="H49" s="45"/>
      <c r="I49" s="72">
        <v>8.934</v>
      </c>
      <c r="J49" s="72">
        <v>2.05</v>
      </c>
      <c r="K49" s="72">
        <v>0.115</v>
      </c>
      <c r="L49" s="72">
        <v>0.115</v>
      </c>
      <c r="M49" s="73">
        <v>0.76835</v>
      </c>
      <c r="N49" s="75">
        <v>0.268132</v>
      </c>
      <c r="O49" s="74">
        <v>13.68</v>
      </c>
      <c r="P49" s="50"/>
      <c r="Q49" s="30"/>
    </row>
    <row r="50" s="24" customFormat="1" ht="19" customHeight="1" spans="1:17">
      <c r="A50" s="41" t="s">
        <v>55</v>
      </c>
      <c r="B50" s="42"/>
      <c r="C50" s="42"/>
      <c r="D50" s="43">
        <v>0.4</v>
      </c>
      <c r="E50" s="42"/>
      <c r="F50" s="44"/>
      <c r="G50" s="42"/>
      <c r="H50" s="45"/>
      <c r="I50" s="72">
        <v>10.9516</v>
      </c>
      <c r="J50" s="78">
        <v>7.2</v>
      </c>
      <c r="K50" s="72">
        <v>0.4</v>
      </c>
      <c r="L50" s="72">
        <v>0.4</v>
      </c>
      <c r="M50" s="73">
        <v>0</v>
      </c>
      <c r="N50" s="75">
        <v>0</v>
      </c>
      <c r="O50" s="74">
        <v>17.3582</v>
      </c>
      <c r="P50" s="50"/>
      <c r="Q50" s="30"/>
    </row>
    <row r="51" s="24" customFormat="1" ht="19" customHeight="1" spans="1:17">
      <c r="A51" s="41" t="s">
        <v>85</v>
      </c>
      <c r="B51" s="42"/>
      <c r="C51" s="42"/>
      <c r="D51" s="43">
        <v>0.8933</v>
      </c>
      <c r="E51" s="42"/>
      <c r="F51" s="44"/>
      <c r="G51" s="42"/>
      <c r="H51" s="45"/>
      <c r="I51" s="72">
        <v>7.5319</v>
      </c>
      <c r="J51" s="72">
        <v>2.195</v>
      </c>
      <c r="K51" s="72">
        <v>0.8933</v>
      </c>
      <c r="L51" s="72">
        <v>0.8933</v>
      </c>
      <c r="M51" s="73">
        <v>0</v>
      </c>
      <c r="N51" s="75">
        <v>0</v>
      </c>
      <c r="O51" s="74">
        <v>9.3477</v>
      </c>
      <c r="P51" s="50"/>
      <c r="Q51" s="30"/>
    </row>
    <row r="52" s="24" customFormat="1" ht="19" customHeight="1" spans="1:17">
      <c r="A52" s="47" t="s">
        <v>61</v>
      </c>
      <c r="B52" s="42"/>
      <c r="C52" s="42"/>
      <c r="D52" s="43">
        <v>1.035</v>
      </c>
      <c r="E52" s="42"/>
      <c r="F52" s="44"/>
      <c r="G52" s="42"/>
      <c r="H52" s="45"/>
      <c r="I52" s="72">
        <v>10.0636</v>
      </c>
      <c r="J52" s="72">
        <v>8</v>
      </c>
      <c r="K52" s="72">
        <v>1.035</v>
      </c>
      <c r="L52" s="72">
        <v>1.035</v>
      </c>
      <c r="M52" s="73">
        <v>0</v>
      </c>
      <c r="N52" s="75">
        <v>0</v>
      </c>
      <c r="O52" s="74">
        <v>16.064811</v>
      </c>
      <c r="P52" s="50"/>
      <c r="Q52" s="30"/>
    </row>
    <row r="53" s="24" customFormat="1" ht="19" customHeight="1" spans="1:17">
      <c r="A53" s="41" t="s">
        <v>89</v>
      </c>
      <c r="B53" s="42"/>
      <c r="C53" s="42"/>
      <c r="D53" s="43">
        <v>0.3667</v>
      </c>
      <c r="E53" s="42"/>
      <c r="F53" s="44"/>
      <c r="G53" s="42"/>
      <c r="H53" s="45"/>
      <c r="I53" s="72">
        <v>3.6004</v>
      </c>
      <c r="J53" s="72">
        <v>2.77</v>
      </c>
      <c r="K53" s="72">
        <v>0.3667</v>
      </c>
      <c r="L53" s="72">
        <v>0.3667</v>
      </c>
      <c r="M53" s="73">
        <v>0</v>
      </c>
      <c r="N53" s="75">
        <v>0</v>
      </c>
      <c r="O53" s="74">
        <v>11.7529</v>
      </c>
      <c r="P53" s="50"/>
      <c r="Q53" s="30"/>
    </row>
    <row r="54" s="24" customFormat="1" ht="19" customHeight="1" spans="1:17">
      <c r="A54" s="41" t="s">
        <v>89</v>
      </c>
      <c r="B54" s="42"/>
      <c r="C54" s="42"/>
      <c r="D54" s="43">
        <v>0.2</v>
      </c>
      <c r="E54" s="42"/>
      <c r="F54" s="44"/>
      <c r="G54" s="42"/>
      <c r="H54" s="45"/>
      <c r="I54" s="72">
        <v>3.6004</v>
      </c>
      <c r="J54" s="72">
        <v>2.77</v>
      </c>
      <c r="K54" s="72">
        <v>0.2</v>
      </c>
      <c r="L54" s="72">
        <v>0.2</v>
      </c>
      <c r="M54" s="73">
        <v>0</v>
      </c>
      <c r="N54" s="75">
        <v>0</v>
      </c>
      <c r="O54" s="74">
        <v>11.7529</v>
      </c>
      <c r="P54" s="50"/>
      <c r="Q54" s="30"/>
    </row>
    <row r="55" s="23" customFormat="1" ht="19" customHeight="1" spans="1:17">
      <c r="A55" s="36" t="s">
        <v>90</v>
      </c>
      <c r="B55" s="37" t="s">
        <v>91</v>
      </c>
      <c r="C55" s="37" t="s">
        <v>30</v>
      </c>
      <c r="D55" s="38">
        <v>0.61</v>
      </c>
      <c r="E55" s="37" t="s">
        <v>83</v>
      </c>
      <c r="F55" s="39" t="s">
        <v>92</v>
      </c>
      <c r="G55" s="37" t="s">
        <v>48</v>
      </c>
      <c r="H55" s="40"/>
      <c r="I55" s="70">
        <v>31.6608</v>
      </c>
      <c r="J55" s="70">
        <v>13.255</v>
      </c>
      <c r="K55" s="70">
        <f>K56+K57+K58</f>
        <v>0.61</v>
      </c>
      <c r="L55" s="70">
        <f>L56+L57+L58</f>
        <v>0.61</v>
      </c>
      <c r="M55" s="70">
        <f>M56+M57+M58</f>
        <v>0</v>
      </c>
      <c r="N55" s="70">
        <f>N56+N57+N58</f>
        <v>0</v>
      </c>
      <c r="O55" s="70">
        <f>O56+O57+O58</f>
        <v>34.1707</v>
      </c>
      <c r="P55" s="71"/>
      <c r="Q55" s="82"/>
    </row>
    <row r="56" s="24" customFormat="1" ht="19" customHeight="1" spans="1:17">
      <c r="A56" s="55" t="s">
        <v>62</v>
      </c>
      <c r="B56" s="56"/>
      <c r="C56" s="56"/>
      <c r="D56" s="57">
        <v>0.1</v>
      </c>
      <c r="E56" s="56"/>
      <c r="F56" s="58"/>
      <c r="G56" s="56"/>
      <c r="H56" s="59"/>
      <c r="I56" s="79">
        <v>11.644</v>
      </c>
      <c r="J56" s="79">
        <v>2</v>
      </c>
      <c r="K56" s="79">
        <v>0.1</v>
      </c>
      <c r="L56" s="79">
        <v>0.1</v>
      </c>
      <c r="M56" s="80">
        <v>0</v>
      </c>
      <c r="N56" s="81">
        <v>0</v>
      </c>
      <c r="O56" s="74">
        <v>9.9384</v>
      </c>
      <c r="P56" s="50"/>
      <c r="Q56" s="30"/>
    </row>
    <row r="57" s="24" customFormat="1" ht="19" customHeight="1" spans="1:17">
      <c r="A57" s="41" t="s">
        <v>85</v>
      </c>
      <c r="B57" s="42"/>
      <c r="C57" s="42"/>
      <c r="D57" s="43">
        <v>0.1</v>
      </c>
      <c r="E57" s="42"/>
      <c r="F57" s="44"/>
      <c r="G57" s="42"/>
      <c r="H57" s="45"/>
      <c r="I57" s="72">
        <v>7.5319</v>
      </c>
      <c r="J57" s="72">
        <v>2.195</v>
      </c>
      <c r="K57" s="72">
        <v>0.1</v>
      </c>
      <c r="L57" s="72">
        <v>0.1</v>
      </c>
      <c r="M57" s="73">
        <v>0</v>
      </c>
      <c r="N57" s="75">
        <v>0</v>
      </c>
      <c r="O57" s="74">
        <v>9.3477</v>
      </c>
      <c r="P57" s="50"/>
      <c r="Q57" s="30"/>
    </row>
    <row r="58" s="24" customFormat="1" ht="19" customHeight="1" spans="1:17">
      <c r="A58" s="49" t="s">
        <v>75</v>
      </c>
      <c r="B58" s="56"/>
      <c r="C58" s="56"/>
      <c r="D58" s="57">
        <v>0.41</v>
      </c>
      <c r="E58" s="56"/>
      <c r="F58" s="58"/>
      <c r="G58" s="56"/>
      <c r="H58" s="59"/>
      <c r="I58" s="72">
        <v>6.8189</v>
      </c>
      <c r="J58" s="72">
        <v>5.03</v>
      </c>
      <c r="K58" s="79">
        <v>0.41</v>
      </c>
      <c r="L58" s="79">
        <v>0.41</v>
      </c>
      <c r="M58" s="80">
        <v>0</v>
      </c>
      <c r="N58" s="81">
        <v>0</v>
      </c>
      <c r="O58" s="74">
        <v>14.8846</v>
      </c>
      <c r="P58" s="50"/>
      <c r="Q58" s="30"/>
    </row>
    <row r="59" s="23" customFormat="1" ht="19" customHeight="1" spans="1:17">
      <c r="A59" s="36" t="s">
        <v>93</v>
      </c>
      <c r="B59" s="37" t="s">
        <v>94</v>
      </c>
      <c r="C59" s="37" t="s">
        <v>30</v>
      </c>
      <c r="D59" s="38">
        <v>0.9</v>
      </c>
      <c r="E59" s="37" t="s">
        <v>83</v>
      </c>
      <c r="F59" s="39" t="s">
        <v>95</v>
      </c>
      <c r="G59" s="37" t="s">
        <v>79</v>
      </c>
      <c r="H59" s="40"/>
      <c r="I59" s="70">
        <v>4.64</v>
      </c>
      <c r="J59" s="70">
        <v>3.38</v>
      </c>
      <c r="K59" s="70">
        <v>0.9</v>
      </c>
      <c r="L59" s="70">
        <v>0.9</v>
      </c>
      <c r="M59" s="76">
        <v>0</v>
      </c>
      <c r="N59" s="77">
        <f>N60</f>
        <v>0</v>
      </c>
      <c r="O59" s="77">
        <f>O60</f>
        <v>8.474023</v>
      </c>
      <c r="P59" s="71"/>
      <c r="Q59" s="82"/>
    </row>
    <row r="60" s="24" customFormat="1" ht="19" customHeight="1" spans="1:17">
      <c r="A60" s="41" t="s">
        <v>80</v>
      </c>
      <c r="B60" s="42"/>
      <c r="C60" s="42"/>
      <c r="D60" s="43">
        <v>0.9</v>
      </c>
      <c r="E60" s="42"/>
      <c r="F60" s="44"/>
      <c r="G60" s="42"/>
      <c r="H60" s="45"/>
      <c r="I60" s="72">
        <v>4.64</v>
      </c>
      <c r="J60" s="72">
        <v>3.38</v>
      </c>
      <c r="K60" s="72">
        <v>0.9</v>
      </c>
      <c r="L60" s="72">
        <v>0.9</v>
      </c>
      <c r="M60" s="73">
        <v>0</v>
      </c>
      <c r="N60" s="75">
        <v>0</v>
      </c>
      <c r="O60" s="74">
        <v>8.474023</v>
      </c>
      <c r="P60" s="50"/>
      <c r="Q60" s="30"/>
    </row>
    <row r="61" s="23" customFormat="1" ht="19" customHeight="1" spans="1:17">
      <c r="A61" s="36" t="s">
        <v>96</v>
      </c>
      <c r="B61" s="37" t="s">
        <v>97</v>
      </c>
      <c r="C61" s="37" t="s">
        <v>30</v>
      </c>
      <c r="D61" s="38">
        <v>1.04</v>
      </c>
      <c r="E61" s="37" t="s">
        <v>18</v>
      </c>
      <c r="F61" s="39" t="s">
        <v>98</v>
      </c>
      <c r="G61" s="37" t="s">
        <v>67</v>
      </c>
      <c r="H61" s="40"/>
      <c r="I61" s="70">
        <v>36.7987</v>
      </c>
      <c r="J61" s="70">
        <v>18.9988</v>
      </c>
      <c r="K61" s="70">
        <v>1.04</v>
      </c>
      <c r="L61" s="70">
        <v>1.04</v>
      </c>
      <c r="M61" s="76">
        <v>0</v>
      </c>
      <c r="N61" s="77">
        <f>N62+N63</f>
        <v>0</v>
      </c>
      <c r="O61" s="77">
        <f>O62+O63</f>
        <v>33.051017</v>
      </c>
      <c r="P61" s="71"/>
      <c r="Q61" s="82"/>
    </row>
    <row r="62" s="25" customFormat="1" ht="19" customHeight="1" spans="1:17">
      <c r="A62" s="60" t="s">
        <v>34</v>
      </c>
      <c r="B62" s="42"/>
      <c r="C62" s="42"/>
      <c r="D62" s="43">
        <v>0.64</v>
      </c>
      <c r="E62" s="42"/>
      <c r="F62" s="44"/>
      <c r="G62" s="42"/>
      <c r="H62" s="45"/>
      <c r="I62" s="72">
        <v>10.6137</v>
      </c>
      <c r="J62" s="72">
        <v>6.9988</v>
      </c>
      <c r="K62" s="72">
        <v>0.64</v>
      </c>
      <c r="L62" s="72">
        <v>0.64</v>
      </c>
      <c r="M62" s="73">
        <v>0</v>
      </c>
      <c r="N62" s="74">
        <v>0</v>
      </c>
      <c r="O62" s="74">
        <v>10.942217</v>
      </c>
      <c r="P62" s="50"/>
      <c r="Q62" s="30"/>
    </row>
    <row r="63" s="25" customFormat="1" ht="19" customHeight="1" spans="1:17">
      <c r="A63" s="60" t="s">
        <v>57</v>
      </c>
      <c r="B63" s="42"/>
      <c r="C63" s="42"/>
      <c r="D63" s="43">
        <v>0.4</v>
      </c>
      <c r="E63" s="42"/>
      <c r="F63" s="44"/>
      <c r="G63" s="42"/>
      <c r="H63" s="45"/>
      <c r="I63" s="72">
        <v>26.185</v>
      </c>
      <c r="J63" s="72">
        <v>12</v>
      </c>
      <c r="K63" s="72">
        <v>0.4</v>
      </c>
      <c r="L63" s="72">
        <v>0.4</v>
      </c>
      <c r="M63" s="73">
        <v>0</v>
      </c>
      <c r="N63" s="74">
        <v>0</v>
      </c>
      <c r="O63" s="74">
        <v>22.1088</v>
      </c>
      <c r="P63" s="50"/>
      <c r="Q63" s="30"/>
    </row>
    <row r="64" s="23" customFormat="1" ht="19" customHeight="1" spans="1:17">
      <c r="A64" s="36" t="s">
        <v>99</v>
      </c>
      <c r="B64" s="37" t="s">
        <v>100</v>
      </c>
      <c r="C64" s="37" t="s">
        <v>30</v>
      </c>
      <c r="D64" s="38">
        <v>0.5</v>
      </c>
      <c r="E64" s="37" t="s">
        <v>18</v>
      </c>
      <c r="F64" s="39" t="s">
        <v>101</v>
      </c>
      <c r="G64" s="37" t="s">
        <v>20</v>
      </c>
      <c r="H64" s="40"/>
      <c r="I64" s="70">
        <v>20.6409</v>
      </c>
      <c r="J64" s="70">
        <v>15.48</v>
      </c>
      <c r="K64" s="70">
        <v>0.5</v>
      </c>
      <c r="L64" s="70">
        <v>0.5</v>
      </c>
      <c r="M64" s="76">
        <v>0</v>
      </c>
      <c r="N64" s="77">
        <f>N65</f>
        <v>0</v>
      </c>
      <c r="O64" s="77">
        <f>O65</f>
        <v>39.4915</v>
      </c>
      <c r="P64" s="71"/>
      <c r="Q64" s="82"/>
    </row>
    <row r="65" s="25" customFormat="1" ht="19" customHeight="1" spans="1:17">
      <c r="A65" s="60" t="s">
        <v>35</v>
      </c>
      <c r="B65" s="42"/>
      <c r="C65" s="42"/>
      <c r="D65" s="43">
        <v>0.5</v>
      </c>
      <c r="E65" s="42"/>
      <c r="F65" s="44"/>
      <c r="G65" s="42"/>
      <c r="H65" s="45"/>
      <c r="I65" s="72">
        <v>20.6409</v>
      </c>
      <c r="J65" s="72">
        <v>15.48</v>
      </c>
      <c r="K65" s="72">
        <v>0.5</v>
      </c>
      <c r="L65" s="72">
        <v>0.5</v>
      </c>
      <c r="M65" s="73">
        <v>0</v>
      </c>
      <c r="N65" s="74">
        <v>0</v>
      </c>
      <c r="O65" s="74">
        <v>39.4915</v>
      </c>
      <c r="P65" s="50"/>
      <c r="Q65" s="30"/>
    </row>
    <row r="66" s="23" customFormat="1" ht="19" customHeight="1" spans="1:17">
      <c r="A66" s="36" t="s">
        <v>102</v>
      </c>
      <c r="B66" s="37" t="s">
        <v>103</v>
      </c>
      <c r="C66" s="37" t="s">
        <v>30</v>
      </c>
      <c r="D66" s="38">
        <v>0.3</v>
      </c>
      <c r="E66" s="37" t="s">
        <v>104</v>
      </c>
      <c r="F66" s="39" t="s">
        <v>105</v>
      </c>
      <c r="G66" s="37" t="s">
        <v>106</v>
      </c>
      <c r="H66" s="40"/>
      <c r="I66" s="70">
        <v>26.185</v>
      </c>
      <c r="J66" s="70">
        <v>12</v>
      </c>
      <c r="K66" s="70">
        <v>0.3</v>
      </c>
      <c r="L66" s="70">
        <v>0.3</v>
      </c>
      <c r="M66" s="76">
        <v>0</v>
      </c>
      <c r="N66" s="77">
        <f>N67</f>
        <v>0</v>
      </c>
      <c r="O66" s="77">
        <v>22.1088</v>
      </c>
      <c r="P66" s="71"/>
      <c r="Q66" s="82"/>
    </row>
    <row r="67" s="25" customFormat="1" ht="19" customHeight="1" spans="1:17">
      <c r="A67" s="60" t="s">
        <v>57</v>
      </c>
      <c r="B67" s="42"/>
      <c r="C67" s="42"/>
      <c r="D67" s="43">
        <v>0.3</v>
      </c>
      <c r="E67" s="42"/>
      <c r="F67" s="44"/>
      <c r="G67" s="42"/>
      <c r="H67" s="45"/>
      <c r="I67" s="72">
        <v>26.185</v>
      </c>
      <c r="J67" s="72">
        <v>12</v>
      </c>
      <c r="K67" s="72">
        <v>0.3</v>
      </c>
      <c r="L67" s="72">
        <v>0.3</v>
      </c>
      <c r="M67" s="73">
        <v>0</v>
      </c>
      <c r="N67" s="74">
        <v>0</v>
      </c>
      <c r="O67" s="74">
        <v>22.1088</v>
      </c>
      <c r="P67" s="50"/>
      <c r="Q67" s="30"/>
    </row>
    <row r="68" s="23" customFormat="1" ht="19" customHeight="1" spans="1:17">
      <c r="A68" s="36" t="s">
        <v>107</v>
      </c>
      <c r="B68" s="37" t="s">
        <v>108</v>
      </c>
      <c r="C68" s="37" t="s">
        <v>30</v>
      </c>
      <c r="D68" s="38">
        <v>0.7</v>
      </c>
      <c r="E68" s="37" t="s">
        <v>104</v>
      </c>
      <c r="F68" s="39" t="s">
        <v>109</v>
      </c>
      <c r="G68" s="37" t="s">
        <v>20</v>
      </c>
      <c r="H68" s="40"/>
      <c r="I68" s="70">
        <f t="shared" ref="I68:O68" si="1">I69+I70+I71</f>
        <v>52.716</v>
      </c>
      <c r="J68" s="70">
        <f t="shared" si="1"/>
        <v>28.42</v>
      </c>
      <c r="K68" s="70">
        <f t="shared" si="1"/>
        <v>0.7</v>
      </c>
      <c r="L68" s="70">
        <f t="shared" si="1"/>
        <v>0.7</v>
      </c>
      <c r="M68" s="70">
        <f t="shared" si="1"/>
        <v>0</v>
      </c>
      <c r="N68" s="77">
        <f t="shared" si="1"/>
        <v>0</v>
      </c>
      <c r="O68" s="77">
        <f t="shared" si="1"/>
        <v>66.259753</v>
      </c>
      <c r="P68" s="71"/>
      <c r="Q68" s="82"/>
    </row>
    <row r="69" s="25" customFormat="1" ht="19" customHeight="1" spans="1:17">
      <c r="A69" s="60" t="s">
        <v>38</v>
      </c>
      <c r="B69" s="42"/>
      <c r="C69" s="42"/>
      <c r="D69" s="43">
        <v>0.1</v>
      </c>
      <c r="E69" s="42"/>
      <c r="F69" s="44"/>
      <c r="G69" s="42"/>
      <c r="H69" s="45"/>
      <c r="I69" s="72">
        <v>10.3356</v>
      </c>
      <c r="J69" s="72">
        <v>3.5</v>
      </c>
      <c r="K69" s="72">
        <v>0.1</v>
      </c>
      <c r="L69" s="72">
        <v>0.1</v>
      </c>
      <c r="M69" s="73">
        <v>0</v>
      </c>
      <c r="N69" s="74">
        <v>0</v>
      </c>
      <c r="O69" s="74">
        <v>8.296073</v>
      </c>
      <c r="P69" s="50"/>
      <c r="Q69" s="30"/>
    </row>
    <row r="70" s="25" customFormat="1" ht="19" customHeight="1" spans="1:17">
      <c r="A70" s="60" t="s">
        <v>35</v>
      </c>
      <c r="B70" s="42"/>
      <c r="C70" s="42"/>
      <c r="D70" s="43">
        <v>0.5</v>
      </c>
      <c r="E70" s="42"/>
      <c r="F70" s="44"/>
      <c r="G70" s="42"/>
      <c r="H70" s="45"/>
      <c r="I70" s="72">
        <v>20.6409</v>
      </c>
      <c r="J70" s="72">
        <v>15.48</v>
      </c>
      <c r="K70" s="72">
        <v>0.5</v>
      </c>
      <c r="L70" s="72">
        <v>0.5</v>
      </c>
      <c r="M70" s="73">
        <v>0</v>
      </c>
      <c r="N70" s="74">
        <v>0</v>
      </c>
      <c r="O70" s="74">
        <v>39.4915</v>
      </c>
      <c r="P70" s="50"/>
      <c r="Q70" s="30"/>
    </row>
    <row r="71" s="25" customFormat="1" ht="19" customHeight="1" spans="1:17">
      <c r="A71" s="60" t="s">
        <v>110</v>
      </c>
      <c r="B71" s="42"/>
      <c r="C71" s="42"/>
      <c r="D71" s="43">
        <v>0.1</v>
      </c>
      <c r="E71" s="42"/>
      <c r="F71" s="44"/>
      <c r="G71" s="42"/>
      <c r="H71" s="45"/>
      <c r="I71" s="72">
        <v>21.7395</v>
      </c>
      <c r="J71" s="72">
        <v>9.44</v>
      </c>
      <c r="K71" s="72">
        <v>0.1</v>
      </c>
      <c r="L71" s="72">
        <v>0.1</v>
      </c>
      <c r="M71" s="73">
        <v>0</v>
      </c>
      <c r="N71" s="74">
        <v>0</v>
      </c>
      <c r="O71" s="74">
        <v>18.47218</v>
      </c>
      <c r="P71" s="50"/>
      <c r="Q71" s="30"/>
    </row>
    <row r="72" s="23" customFormat="1" ht="19" customHeight="1" spans="1:17">
      <c r="A72" s="36" t="s">
        <v>111</v>
      </c>
      <c r="B72" s="37" t="s">
        <v>112</v>
      </c>
      <c r="C72" s="37" t="s">
        <v>30</v>
      </c>
      <c r="D72" s="38">
        <v>0.25</v>
      </c>
      <c r="E72" s="37" t="s">
        <v>113</v>
      </c>
      <c r="F72" s="39" t="s">
        <v>114</v>
      </c>
      <c r="G72" s="37" t="s">
        <v>67</v>
      </c>
      <c r="H72" s="40"/>
      <c r="I72" s="70">
        <v>10.6137</v>
      </c>
      <c r="J72" s="70">
        <v>6.9988</v>
      </c>
      <c r="K72" s="70">
        <v>0.25</v>
      </c>
      <c r="L72" s="70">
        <v>0.25</v>
      </c>
      <c r="M72" s="76">
        <v>0</v>
      </c>
      <c r="N72" s="77">
        <f>N73</f>
        <v>0</v>
      </c>
      <c r="O72" s="77">
        <f>O73</f>
        <v>10.942217</v>
      </c>
      <c r="P72" s="71"/>
      <c r="Q72" s="82"/>
    </row>
    <row r="73" s="25" customFormat="1" ht="19" customHeight="1" spans="1:17">
      <c r="A73" s="41" t="s">
        <v>34</v>
      </c>
      <c r="B73" s="42"/>
      <c r="C73" s="42"/>
      <c r="D73" s="43">
        <v>0.25</v>
      </c>
      <c r="E73" s="42"/>
      <c r="F73" s="44"/>
      <c r="G73" s="42"/>
      <c r="H73" s="45"/>
      <c r="I73" s="72">
        <v>10.6137</v>
      </c>
      <c r="J73" s="72">
        <v>6.9988</v>
      </c>
      <c r="K73" s="72">
        <v>0.25</v>
      </c>
      <c r="L73" s="72">
        <v>0.25</v>
      </c>
      <c r="M73" s="73">
        <v>0</v>
      </c>
      <c r="N73" s="74">
        <v>0</v>
      </c>
      <c r="O73" s="74">
        <v>10.942217</v>
      </c>
      <c r="P73" s="50"/>
      <c r="Q73" s="30"/>
    </row>
    <row r="74" s="23" customFormat="1" ht="19" customHeight="1" spans="1:17">
      <c r="A74" s="36" t="s">
        <v>115</v>
      </c>
      <c r="B74" s="37" t="s">
        <v>116</v>
      </c>
      <c r="C74" s="37" t="s">
        <v>30</v>
      </c>
      <c r="D74" s="38">
        <v>1.17</v>
      </c>
      <c r="E74" s="37" t="s">
        <v>117</v>
      </c>
      <c r="F74" s="39" t="s">
        <v>118</v>
      </c>
      <c r="G74" s="37" t="s">
        <v>67</v>
      </c>
      <c r="H74" s="40"/>
      <c r="I74" s="70">
        <v>52.063</v>
      </c>
      <c r="J74" s="70">
        <v>29.5288</v>
      </c>
      <c r="K74" s="70">
        <f>K75+K76+K77+K78</f>
        <v>1.17</v>
      </c>
      <c r="L74" s="70">
        <f>L75+L76+L77+L78</f>
        <v>1.17</v>
      </c>
      <c r="M74" s="70">
        <f>M75+M76+M77+M78</f>
        <v>0</v>
      </c>
      <c r="N74" s="70">
        <f>N75+N76+N77+N78</f>
        <v>0</v>
      </c>
      <c r="O74" s="70">
        <f>O75+O76+O77+O78</f>
        <v>57.410517</v>
      </c>
      <c r="P74" s="71"/>
      <c r="Q74" s="82"/>
    </row>
    <row r="75" s="25" customFormat="1" ht="19" customHeight="1" spans="1:17">
      <c r="A75" s="60" t="s">
        <v>57</v>
      </c>
      <c r="B75" s="42"/>
      <c r="C75" s="42"/>
      <c r="D75" s="43">
        <v>0.15</v>
      </c>
      <c r="E75" s="42"/>
      <c r="F75" s="44"/>
      <c r="G75" s="42"/>
      <c r="H75" s="45"/>
      <c r="I75" s="72">
        <v>26.185</v>
      </c>
      <c r="J75" s="72">
        <v>12</v>
      </c>
      <c r="K75" s="72">
        <v>0.15</v>
      </c>
      <c r="L75" s="72">
        <v>0.15</v>
      </c>
      <c r="M75" s="73">
        <v>0</v>
      </c>
      <c r="N75" s="74">
        <v>0</v>
      </c>
      <c r="O75" s="74">
        <v>22.1088</v>
      </c>
      <c r="P75" s="50"/>
      <c r="Q75" s="30"/>
    </row>
    <row r="76" s="25" customFormat="1" ht="19" customHeight="1" spans="1:17">
      <c r="A76" s="41" t="s">
        <v>34</v>
      </c>
      <c r="B76" s="42"/>
      <c r="C76" s="42"/>
      <c r="D76" s="43">
        <v>0.33</v>
      </c>
      <c r="E76" s="42"/>
      <c r="F76" s="44"/>
      <c r="G76" s="42"/>
      <c r="H76" s="45"/>
      <c r="I76" s="72">
        <v>10.6137</v>
      </c>
      <c r="J76" s="72">
        <v>6.9988</v>
      </c>
      <c r="K76" s="72">
        <v>0.33</v>
      </c>
      <c r="L76" s="72">
        <v>0.33</v>
      </c>
      <c r="M76" s="73">
        <v>0</v>
      </c>
      <c r="N76" s="75">
        <v>0</v>
      </c>
      <c r="O76" s="74">
        <v>10.942217</v>
      </c>
      <c r="P76" s="50"/>
      <c r="Q76" s="30"/>
    </row>
    <row r="77" s="25" customFormat="1" ht="19" customHeight="1" spans="1:17">
      <c r="A77" s="41" t="s">
        <v>55</v>
      </c>
      <c r="B77" s="42"/>
      <c r="C77" s="42"/>
      <c r="D77" s="43">
        <v>0.4</v>
      </c>
      <c r="E77" s="42"/>
      <c r="F77" s="44"/>
      <c r="G77" s="42"/>
      <c r="H77" s="45"/>
      <c r="I77" s="72">
        <v>10.9516</v>
      </c>
      <c r="J77" s="78">
        <v>7.2</v>
      </c>
      <c r="K77" s="72">
        <v>0.4</v>
      </c>
      <c r="L77" s="72">
        <v>0.4</v>
      </c>
      <c r="M77" s="73">
        <v>0</v>
      </c>
      <c r="N77" s="75">
        <v>0</v>
      </c>
      <c r="O77" s="74">
        <v>17.3582</v>
      </c>
      <c r="P77" s="50"/>
      <c r="Q77" s="30"/>
    </row>
    <row r="78" s="25" customFormat="1" ht="19" customHeight="1" spans="1:17">
      <c r="A78" s="41" t="s">
        <v>56</v>
      </c>
      <c r="B78" s="42"/>
      <c r="C78" s="42"/>
      <c r="D78" s="43">
        <v>0.29</v>
      </c>
      <c r="E78" s="42"/>
      <c r="F78" s="44"/>
      <c r="G78" s="42"/>
      <c r="H78" s="45"/>
      <c r="I78" s="72">
        <v>4.3127</v>
      </c>
      <c r="J78" s="72">
        <v>3.33</v>
      </c>
      <c r="K78" s="72">
        <v>0.29</v>
      </c>
      <c r="L78" s="72">
        <v>0.29</v>
      </c>
      <c r="M78" s="73">
        <v>0</v>
      </c>
      <c r="N78" s="75">
        <v>0</v>
      </c>
      <c r="O78" s="74">
        <v>7.0013</v>
      </c>
      <c r="P78" s="50"/>
      <c r="Q78" s="30"/>
    </row>
    <row r="79" s="23" customFormat="1" ht="19" customHeight="1" spans="1:17">
      <c r="A79" s="36" t="s">
        <v>119</v>
      </c>
      <c r="B79" s="37" t="s">
        <v>120</v>
      </c>
      <c r="C79" s="37" t="s">
        <v>30</v>
      </c>
      <c r="D79" s="38">
        <v>5.44</v>
      </c>
      <c r="E79" s="37" t="s">
        <v>117</v>
      </c>
      <c r="F79" s="39" t="s">
        <v>121</v>
      </c>
      <c r="G79" s="37" t="s">
        <v>20</v>
      </c>
      <c r="H79" s="40"/>
      <c r="I79" s="70">
        <v>83.2242</v>
      </c>
      <c r="J79" s="70">
        <v>44.88</v>
      </c>
      <c r="K79" s="70">
        <f>K80+K81+K82+K83+K84+K85+K86</f>
        <v>5.44</v>
      </c>
      <c r="L79" s="70">
        <f>L80+L81+L82+L83+L84+L85+L86</f>
        <v>5.44</v>
      </c>
      <c r="M79" s="70">
        <f>M80+M81+M82+M83+M84+M85+M86</f>
        <v>0.3587</v>
      </c>
      <c r="N79" s="70">
        <f>N80+N81+N82+N83+N84+N85+N86</f>
        <v>0.3587</v>
      </c>
      <c r="O79" s="70">
        <f>O80+O81+O82+O83+O84+O85+O86</f>
        <v>107.305815</v>
      </c>
      <c r="P79" s="71"/>
      <c r="Q79" s="82"/>
    </row>
    <row r="80" s="25" customFormat="1" ht="19" customHeight="1" spans="1:17">
      <c r="A80" s="60" t="s">
        <v>38</v>
      </c>
      <c r="B80" s="42"/>
      <c r="C80" s="42"/>
      <c r="D80" s="43">
        <v>0.3</v>
      </c>
      <c r="E80" s="42"/>
      <c r="F80" s="44"/>
      <c r="G80" s="42"/>
      <c r="H80" s="45"/>
      <c r="I80" s="72">
        <v>10.3356</v>
      </c>
      <c r="J80" s="72">
        <v>3.5</v>
      </c>
      <c r="K80" s="72">
        <v>0.3</v>
      </c>
      <c r="L80" s="72">
        <v>0.3</v>
      </c>
      <c r="M80" s="73">
        <v>0</v>
      </c>
      <c r="N80" s="74">
        <v>0</v>
      </c>
      <c r="O80" s="74">
        <v>8.296073</v>
      </c>
      <c r="P80" s="50"/>
      <c r="Q80" s="30"/>
    </row>
    <row r="81" s="25" customFormat="1" ht="19" customHeight="1" spans="1:17">
      <c r="A81" s="60" t="s">
        <v>122</v>
      </c>
      <c r="B81" s="42"/>
      <c r="C81" s="42"/>
      <c r="D81" s="43">
        <v>0.51</v>
      </c>
      <c r="E81" s="42"/>
      <c r="F81" s="44"/>
      <c r="G81" s="42"/>
      <c r="H81" s="45"/>
      <c r="I81" s="72">
        <v>17.7307</v>
      </c>
      <c r="J81" s="72">
        <v>7</v>
      </c>
      <c r="K81" s="72">
        <v>0.51</v>
      </c>
      <c r="L81" s="72">
        <v>0.51</v>
      </c>
      <c r="M81" s="73">
        <v>0</v>
      </c>
      <c r="N81" s="74">
        <v>0</v>
      </c>
      <c r="O81" s="74">
        <v>21.7769</v>
      </c>
      <c r="P81" s="50"/>
      <c r="Q81" s="30"/>
    </row>
    <row r="82" s="25" customFormat="1" ht="19" customHeight="1" spans="1:17">
      <c r="A82" s="60" t="s">
        <v>44</v>
      </c>
      <c r="B82" s="42"/>
      <c r="C82" s="42"/>
      <c r="D82" s="43">
        <v>0.4</v>
      </c>
      <c r="E82" s="42"/>
      <c r="F82" s="44"/>
      <c r="G82" s="42"/>
      <c r="H82" s="45"/>
      <c r="I82" s="74">
        <v>4.362</v>
      </c>
      <c r="J82" s="74">
        <v>1.2</v>
      </c>
      <c r="K82" s="74">
        <v>0.4</v>
      </c>
      <c r="L82" s="74">
        <v>0.4</v>
      </c>
      <c r="M82" s="74">
        <v>0.3587</v>
      </c>
      <c r="N82" s="74">
        <v>0.3587</v>
      </c>
      <c r="O82" s="74">
        <v>2.617</v>
      </c>
      <c r="P82" s="50"/>
      <c r="Q82" s="30"/>
    </row>
    <row r="83" s="25" customFormat="1" ht="19" customHeight="1" spans="1:17">
      <c r="A83" s="60" t="s">
        <v>123</v>
      </c>
      <c r="B83" s="42"/>
      <c r="C83" s="42"/>
      <c r="D83" s="43">
        <v>0.13</v>
      </c>
      <c r="E83" s="42"/>
      <c r="F83" s="44"/>
      <c r="G83" s="42"/>
      <c r="H83" s="45"/>
      <c r="I83" s="72">
        <v>4.1162</v>
      </c>
      <c r="J83" s="72">
        <v>3.2</v>
      </c>
      <c r="K83" s="72">
        <v>0.13</v>
      </c>
      <c r="L83" s="72">
        <v>0.13</v>
      </c>
      <c r="M83" s="73">
        <v>0</v>
      </c>
      <c r="N83" s="74">
        <v>0</v>
      </c>
      <c r="O83" s="74">
        <v>5.936086</v>
      </c>
      <c r="P83" s="50"/>
      <c r="Q83" s="30"/>
    </row>
    <row r="84" s="25" customFormat="1" ht="19" customHeight="1" spans="1:17">
      <c r="A84" s="60" t="s">
        <v>124</v>
      </c>
      <c r="B84" s="42"/>
      <c r="C84" s="42"/>
      <c r="D84" s="43">
        <v>3</v>
      </c>
      <c r="E84" s="42"/>
      <c r="F84" s="44"/>
      <c r="G84" s="42"/>
      <c r="H84" s="45"/>
      <c r="I84" s="72">
        <v>15.9752</v>
      </c>
      <c r="J84" s="72">
        <v>6.5</v>
      </c>
      <c r="K84" s="72">
        <v>3</v>
      </c>
      <c r="L84" s="72">
        <v>3</v>
      </c>
      <c r="M84" s="73">
        <v>0</v>
      </c>
      <c r="N84" s="74">
        <v>0</v>
      </c>
      <c r="O84" s="74">
        <v>17.208545</v>
      </c>
      <c r="P84" s="50"/>
      <c r="Q84" s="30"/>
    </row>
    <row r="85" s="25" customFormat="1" ht="19" customHeight="1" spans="1:17">
      <c r="A85" s="60" t="s">
        <v>35</v>
      </c>
      <c r="B85" s="42"/>
      <c r="C85" s="42"/>
      <c r="D85" s="43">
        <v>0.3</v>
      </c>
      <c r="E85" s="42"/>
      <c r="F85" s="44"/>
      <c r="G85" s="42"/>
      <c r="H85" s="45"/>
      <c r="I85" s="72">
        <v>20.6409</v>
      </c>
      <c r="J85" s="72">
        <v>15.48</v>
      </c>
      <c r="K85" s="72">
        <v>0.3</v>
      </c>
      <c r="L85" s="72">
        <v>0.3</v>
      </c>
      <c r="M85" s="73">
        <v>0</v>
      </c>
      <c r="N85" s="74">
        <v>0</v>
      </c>
      <c r="O85" s="74">
        <v>35.4064</v>
      </c>
      <c r="P85" s="50"/>
      <c r="Q85" s="30"/>
    </row>
    <row r="86" s="25" customFormat="1" ht="19" customHeight="1" spans="1:17">
      <c r="A86" s="60" t="s">
        <v>61</v>
      </c>
      <c r="B86" s="42"/>
      <c r="C86" s="42"/>
      <c r="D86" s="43">
        <v>0.8</v>
      </c>
      <c r="E86" s="42"/>
      <c r="F86" s="44"/>
      <c r="G86" s="42"/>
      <c r="H86" s="45"/>
      <c r="I86" s="72">
        <v>10.0636</v>
      </c>
      <c r="J86" s="72">
        <v>8</v>
      </c>
      <c r="K86" s="72">
        <v>0.8</v>
      </c>
      <c r="L86" s="72">
        <v>0.8</v>
      </c>
      <c r="M86" s="73">
        <v>0</v>
      </c>
      <c r="N86" s="74">
        <v>0</v>
      </c>
      <c r="O86" s="74">
        <v>16.064811</v>
      </c>
      <c r="P86" s="50"/>
      <c r="Q86" s="30"/>
    </row>
    <row r="87" s="23" customFormat="1" ht="19" customHeight="1" spans="1:17">
      <c r="A87" s="36" t="s">
        <v>125</v>
      </c>
      <c r="B87" s="37" t="s">
        <v>126</v>
      </c>
      <c r="C87" s="37" t="s">
        <v>30</v>
      </c>
      <c r="D87" s="38">
        <v>0.1</v>
      </c>
      <c r="E87" s="37" t="s">
        <v>117</v>
      </c>
      <c r="F87" s="39" t="s">
        <v>127</v>
      </c>
      <c r="G87" s="37" t="s">
        <v>48</v>
      </c>
      <c r="H87" s="40"/>
      <c r="I87" s="70">
        <v>5.666</v>
      </c>
      <c r="J87" s="70">
        <v>4.53</v>
      </c>
      <c r="K87" s="70">
        <v>0.1</v>
      </c>
      <c r="L87" s="70">
        <v>0.1</v>
      </c>
      <c r="M87" s="76">
        <v>0</v>
      </c>
      <c r="N87" s="77">
        <f>N88</f>
        <v>0</v>
      </c>
      <c r="O87" s="77">
        <f>O88</f>
        <v>10.0886</v>
      </c>
      <c r="P87" s="71"/>
      <c r="Q87" s="82"/>
    </row>
    <row r="88" s="25" customFormat="1" ht="19" customHeight="1" spans="1:17">
      <c r="A88" s="60" t="s">
        <v>128</v>
      </c>
      <c r="B88" s="42"/>
      <c r="C88" s="42"/>
      <c r="D88" s="43">
        <v>0.1</v>
      </c>
      <c r="E88" s="42"/>
      <c r="F88" s="44"/>
      <c r="G88" s="42"/>
      <c r="H88" s="45"/>
      <c r="I88" s="72">
        <v>5.666</v>
      </c>
      <c r="J88" s="72">
        <v>4.53</v>
      </c>
      <c r="K88" s="72">
        <v>0.1</v>
      </c>
      <c r="L88" s="72">
        <v>0.1</v>
      </c>
      <c r="M88" s="73">
        <v>0</v>
      </c>
      <c r="N88" s="74">
        <v>0</v>
      </c>
      <c r="O88" s="74">
        <v>10.0886</v>
      </c>
      <c r="P88" s="50"/>
      <c r="Q88" s="30"/>
    </row>
    <row r="89" s="23" customFormat="1" ht="19" customHeight="1" spans="1:17">
      <c r="A89" s="36" t="s">
        <v>129</v>
      </c>
      <c r="B89" s="37" t="s">
        <v>130</v>
      </c>
      <c r="C89" s="37" t="s">
        <v>30</v>
      </c>
      <c r="D89" s="38">
        <v>1.9</v>
      </c>
      <c r="E89" s="37" t="s">
        <v>131</v>
      </c>
      <c r="F89" s="39" t="s">
        <v>132</v>
      </c>
      <c r="G89" s="37" t="s">
        <v>67</v>
      </c>
      <c r="H89" s="40"/>
      <c r="I89" s="70">
        <v>41.1114</v>
      </c>
      <c r="J89" s="70">
        <v>22.3288</v>
      </c>
      <c r="K89" s="70">
        <v>1.9</v>
      </c>
      <c r="L89" s="70">
        <v>1.9</v>
      </c>
      <c r="M89" s="76">
        <v>0</v>
      </c>
      <c r="N89" s="77">
        <v>0</v>
      </c>
      <c r="O89" s="77">
        <f>O90+O91+O92</f>
        <v>40.052317</v>
      </c>
      <c r="P89" s="71"/>
      <c r="Q89" s="82"/>
    </row>
    <row r="90" s="25" customFormat="1" ht="19" customHeight="1" spans="1:17">
      <c r="A90" s="60" t="s">
        <v>57</v>
      </c>
      <c r="B90" s="42"/>
      <c r="C90" s="42"/>
      <c r="D90" s="43">
        <v>0.87</v>
      </c>
      <c r="E90" s="42"/>
      <c r="F90" s="44"/>
      <c r="G90" s="42"/>
      <c r="H90" s="45"/>
      <c r="I90" s="72">
        <v>26.185</v>
      </c>
      <c r="J90" s="72">
        <v>12</v>
      </c>
      <c r="K90" s="43">
        <v>0.87</v>
      </c>
      <c r="L90" s="43">
        <v>0.87</v>
      </c>
      <c r="M90" s="73">
        <v>0</v>
      </c>
      <c r="N90" s="74">
        <v>0</v>
      </c>
      <c r="O90" s="74">
        <v>22.1088</v>
      </c>
      <c r="P90" s="50"/>
      <c r="Q90" s="30"/>
    </row>
    <row r="91" s="25" customFormat="1" ht="19" customHeight="1" spans="1:17">
      <c r="A91" s="60" t="s">
        <v>34</v>
      </c>
      <c r="B91" s="42"/>
      <c r="C91" s="42"/>
      <c r="D91" s="43">
        <v>0.97</v>
      </c>
      <c r="E91" s="42"/>
      <c r="F91" s="44"/>
      <c r="G91" s="42"/>
      <c r="H91" s="45"/>
      <c r="I91" s="72">
        <v>10.6137</v>
      </c>
      <c r="J91" s="72">
        <v>6.9988</v>
      </c>
      <c r="K91" s="43">
        <v>0.97</v>
      </c>
      <c r="L91" s="43">
        <v>0.97</v>
      </c>
      <c r="M91" s="73">
        <v>0</v>
      </c>
      <c r="N91" s="74">
        <v>0</v>
      </c>
      <c r="O91" s="74">
        <v>10.942217</v>
      </c>
      <c r="P91" s="50"/>
      <c r="Q91" s="30"/>
    </row>
    <row r="92" s="25" customFormat="1" ht="19" customHeight="1" spans="1:17">
      <c r="A92" s="60" t="s">
        <v>56</v>
      </c>
      <c r="B92" s="42"/>
      <c r="C92" s="42"/>
      <c r="D92" s="43">
        <v>0.06</v>
      </c>
      <c r="E92" s="42"/>
      <c r="F92" s="44"/>
      <c r="G92" s="42"/>
      <c r="H92" s="45"/>
      <c r="I92" s="72">
        <v>4.3127</v>
      </c>
      <c r="J92" s="72">
        <v>3.33</v>
      </c>
      <c r="K92" s="43">
        <v>0.06</v>
      </c>
      <c r="L92" s="43">
        <v>0.06</v>
      </c>
      <c r="M92" s="73">
        <v>0</v>
      </c>
      <c r="N92" s="74">
        <v>0</v>
      </c>
      <c r="O92" s="74">
        <v>7.0013</v>
      </c>
      <c r="P92" s="50"/>
      <c r="Q92" s="30"/>
    </row>
    <row r="93" s="23" customFormat="1" ht="19" customHeight="1" spans="1:17">
      <c r="A93" s="36" t="s">
        <v>133</v>
      </c>
      <c r="B93" s="37" t="s">
        <v>134</v>
      </c>
      <c r="C93" s="37" t="s">
        <v>30</v>
      </c>
      <c r="D93" s="38">
        <v>5.22</v>
      </c>
      <c r="E93" s="37" t="s">
        <v>131</v>
      </c>
      <c r="F93" s="39" t="s">
        <v>135</v>
      </c>
      <c r="G93" s="37" t="s">
        <v>20</v>
      </c>
      <c r="H93" s="40"/>
      <c r="I93" s="70">
        <f>I94+I95+I96+I97+I98+I99+I100+I101+I102</f>
        <v>139.0006</v>
      </c>
      <c r="J93" s="70">
        <f t="shared" ref="J93:O93" si="2">J94+J95+J96+J97+J98+J99+J100+J101+J102</f>
        <v>76.575</v>
      </c>
      <c r="K93" s="70">
        <f t="shared" si="2"/>
        <v>5.22</v>
      </c>
      <c r="L93" s="70">
        <f t="shared" si="2"/>
        <v>5.22</v>
      </c>
      <c r="M93" s="70">
        <f t="shared" si="2"/>
        <v>0.358668</v>
      </c>
      <c r="N93" s="70">
        <f t="shared" si="2"/>
        <v>0.358668</v>
      </c>
      <c r="O93" s="70">
        <f t="shared" si="2"/>
        <v>185.341228</v>
      </c>
      <c r="P93" s="71"/>
      <c r="Q93" s="82"/>
    </row>
    <row r="94" s="25" customFormat="1" ht="19" customHeight="1" spans="1:17">
      <c r="A94" s="60" t="s">
        <v>38</v>
      </c>
      <c r="B94" s="42"/>
      <c r="C94" s="42"/>
      <c r="D94" s="43">
        <v>0.15</v>
      </c>
      <c r="E94" s="42"/>
      <c r="F94" s="44"/>
      <c r="G94" s="42"/>
      <c r="H94" s="45"/>
      <c r="I94" s="72">
        <v>10.3356</v>
      </c>
      <c r="J94" s="72">
        <v>3.5</v>
      </c>
      <c r="K94" s="72">
        <v>0.15</v>
      </c>
      <c r="L94" s="72">
        <v>0.15</v>
      </c>
      <c r="M94" s="73">
        <v>0</v>
      </c>
      <c r="N94" s="74">
        <v>0</v>
      </c>
      <c r="O94" s="74">
        <v>8.296073</v>
      </c>
      <c r="P94" s="50"/>
      <c r="Q94" s="30"/>
    </row>
    <row r="95" s="25" customFormat="1" ht="19" customHeight="1" spans="1:17">
      <c r="A95" s="60" t="s">
        <v>124</v>
      </c>
      <c r="B95" s="42"/>
      <c r="C95" s="42"/>
      <c r="D95" s="43">
        <v>0.2</v>
      </c>
      <c r="E95" s="42"/>
      <c r="F95" s="44"/>
      <c r="G95" s="42"/>
      <c r="H95" s="45"/>
      <c r="I95" s="72">
        <v>15.9752</v>
      </c>
      <c r="J95" s="72">
        <v>6.5</v>
      </c>
      <c r="K95" s="72">
        <v>0.2</v>
      </c>
      <c r="L95" s="72">
        <v>0.2</v>
      </c>
      <c r="M95" s="73">
        <v>0</v>
      </c>
      <c r="N95" s="74">
        <v>0</v>
      </c>
      <c r="O95" s="74">
        <v>17.208545</v>
      </c>
      <c r="P95" s="50"/>
      <c r="Q95" s="30"/>
    </row>
    <row r="96" s="25" customFormat="1" ht="19" customHeight="1" spans="1:17">
      <c r="A96" s="60" t="s">
        <v>136</v>
      </c>
      <c r="B96" s="42"/>
      <c r="C96" s="42"/>
      <c r="D96" s="43">
        <v>0.19</v>
      </c>
      <c r="E96" s="42"/>
      <c r="F96" s="44"/>
      <c r="G96" s="42"/>
      <c r="H96" s="45"/>
      <c r="I96" s="72">
        <v>50</v>
      </c>
      <c r="J96" s="72">
        <v>30</v>
      </c>
      <c r="K96" s="72">
        <v>0.19</v>
      </c>
      <c r="L96" s="72">
        <v>0.19</v>
      </c>
      <c r="M96" s="73">
        <v>0</v>
      </c>
      <c r="N96" s="74">
        <v>0</v>
      </c>
      <c r="O96" s="74">
        <v>75.5144</v>
      </c>
      <c r="P96" s="50"/>
      <c r="Q96" s="30"/>
    </row>
    <row r="97" s="25" customFormat="1" ht="19" customHeight="1" spans="1:17">
      <c r="A97" s="60" t="s">
        <v>85</v>
      </c>
      <c r="B97" s="42"/>
      <c r="C97" s="42"/>
      <c r="D97" s="43">
        <v>0.6</v>
      </c>
      <c r="E97" s="42"/>
      <c r="F97" s="44"/>
      <c r="G97" s="42"/>
      <c r="H97" s="45"/>
      <c r="I97" s="72">
        <v>7.5319</v>
      </c>
      <c r="J97" s="72">
        <v>2.195</v>
      </c>
      <c r="K97" s="72">
        <v>0.6</v>
      </c>
      <c r="L97" s="72">
        <v>0.6</v>
      </c>
      <c r="M97" s="73">
        <v>0</v>
      </c>
      <c r="N97" s="75">
        <v>0</v>
      </c>
      <c r="O97" s="74">
        <v>9.3477</v>
      </c>
      <c r="P97" s="50"/>
      <c r="Q97" s="30"/>
    </row>
    <row r="98" s="25" customFormat="1" ht="19" customHeight="1" spans="1:17">
      <c r="A98" s="60" t="s">
        <v>44</v>
      </c>
      <c r="B98" s="42"/>
      <c r="C98" s="42"/>
      <c r="D98" s="43">
        <v>0.1</v>
      </c>
      <c r="E98" s="42"/>
      <c r="F98" s="44"/>
      <c r="G98" s="42"/>
      <c r="H98" s="45"/>
      <c r="I98" s="74">
        <v>4.362</v>
      </c>
      <c r="J98" s="74">
        <v>1.2</v>
      </c>
      <c r="K98" s="72">
        <v>0.1</v>
      </c>
      <c r="L98" s="72">
        <v>0.1</v>
      </c>
      <c r="M98" s="74">
        <v>0.358668</v>
      </c>
      <c r="N98" s="74">
        <v>0.358668</v>
      </c>
      <c r="O98" s="74">
        <v>0.358668</v>
      </c>
      <c r="P98" s="50"/>
      <c r="Q98" s="30"/>
    </row>
    <row r="99" s="25" customFormat="1" ht="19" customHeight="1" spans="1:17">
      <c r="A99" s="60" t="s">
        <v>123</v>
      </c>
      <c r="B99" s="42"/>
      <c r="C99" s="42"/>
      <c r="D99" s="43">
        <v>1</v>
      </c>
      <c r="E99" s="42"/>
      <c r="F99" s="44"/>
      <c r="G99" s="42"/>
      <c r="H99" s="45"/>
      <c r="I99" s="72">
        <v>4.1162</v>
      </c>
      <c r="J99" s="72">
        <v>3.2</v>
      </c>
      <c r="K99" s="72">
        <v>1</v>
      </c>
      <c r="L99" s="72">
        <v>1</v>
      </c>
      <c r="M99" s="73">
        <v>0</v>
      </c>
      <c r="N99" s="74">
        <v>0</v>
      </c>
      <c r="O99" s="74">
        <v>5.936086</v>
      </c>
      <c r="P99" s="50"/>
      <c r="Q99" s="30"/>
    </row>
    <row r="100" s="25" customFormat="1" ht="19" customHeight="1" spans="1:17">
      <c r="A100" s="60" t="s">
        <v>124</v>
      </c>
      <c r="B100" s="42"/>
      <c r="C100" s="42"/>
      <c r="D100" s="43">
        <v>1.18</v>
      </c>
      <c r="E100" s="42"/>
      <c r="F100" s="44"/>
      <c r="G100" s="42"/>
      <c r="H100" s="45"/>
      <c r="I100" s="72">
        <v>15.9752</v>
      </c>
      <c r="J100" s="72">
        <v>6.5</v>
      </c>
      <c r="K100" s="72">
        <v>1.18</v>
      </c>
      <c r="L100" s="72">
        <v>1.18</v>
      </c>
      <c r="M100" s="73">
        <v>0</v>
      </c>
      <c r="N100" s="74">
        <v>0</v>
      </c>
      <c r="O100" s="74">
        <v>17.208545</v>
      </c>
      <c r="P100" s="50"/>
      <c r="Q100" s="30"/>
    </row>
    <row r="101" s="25" customFormat="1" ht="19" customHeight="1" spans="1:17">
      <c r="A101" s="60" t="s">
        <v>35</v>
      </c>
      <c r="B101" s="42"/>
      <c r="C101" s="42"/>
      <c r="D101" s="43">
        <v>1.1</v>
      </c>
      <c r="E101" s="42"/>
      <c r="F101" s="44"/>
      <c r="G101" s="42"/>
      <c r="H101" s="45"/>
      <c r="I101" s="72">
        <v>20.6409</v>
      </c>
      <c r="J101" s="72">
        <v>15.48</v>
      </c>
      <c r="K101" s="72">
        <v>1.1</v>
      </c>
      <c r="L101" s="72">
        <v>1.1</v>
      </c>
      <c r="M101" s="73">
        <v>0</v>
      </c>
      <c r="N101" s="74">
        <v>0</v>
      </c>
      <c r="O101" s="74">
        <v>35.4064</v>
      </c>
      <c r="P101" s="50"/>
      <c r="Q101" s="30"/>
    </row>
    <row r="102" s="25" customFormat="1" ht="19" customHeight="1" spans="1:17">
      <c r="A102" s="60" t="s">
        <v>61</v>
      </c>
      <c r="B102" s="42"/>
      <c r="C102" s="42"/>
      <c r="D102" s="43">
        <v>0.7</v>
      </c>
      <c r="E102" s="42"/>
      <c r="F102" s="44"/>
      <c r="G102" s="42"/>
      <c r="H102" s="45"/>
      <c r="I102" s="72">
        <v>10.0636</v>
      </c>
      <c r="J102" s="72">
        <v>8</v>
      </c>
      <c r="K102" s="72">
        <v>0.7</v>
      </c>
      <c r="L102" s="72">
        <v>0.7</v>
      </c>
      <c r="M102" s="73">
        <v>0</v>
      </c>
      <c r="N102" s="74">
        <v>0</v>
      </c>
      <c r="O102" s="74">
        <v>16.064811</v>
      </c>
      <c r="P102" s="50"/>
      <c r="Q102" s="30"/>
    </row>
    <row r="103" s="23" customFormat="1" ht="19" customHeight="1" spans="1:17">
      <c r="A103" s="36" t="s">
        <v>137</v>
      </c>
      <c r="B103" s="37" t="s">
        <v>138</v>
      </c>
      <c r="C103" s="37" t="s">
        <v>30</v>
      </c>
      <c r="D103" s="38">
        <v>1.11</v>
      </c>
      <c r="E103" s="37" t="s">
        <v>131</v>
      </c>
      <c r="F103" s="39" t="s">
        <v>139</v>
      </c>
      <c r="G103" s="37" t="s">
        <v>48</v>
      </c>
      <c r="H103" s="40"/>
      <c r="I103" s="70">
        <v>12.4849</v>
      </c>
      <c r="J103" s="70">
        <v>9.56</v>
      </c>
      <c r="K103" s="70">
        <v>1.11</v>
      </c>
      <c r="L103" s="70">
        <v>1.11</v>
      </c>
      <c r="M103" s="76">
        <v>0</v>
      </c>
      <c r="N103" s="77">
        <f>N104+N105</f>
        <v>0</v>
      </c>
      <c r="O103" s="77">
        <f>O104+O105</f>
        <v>24.9732</v>
      </c>
      <c r="P103" s="71"/>
      <c r="Q103" s="82"/>
    </row>
    <row r="104" s="25" customFormat="1" ht="19" customHeight="1" spans="1:17">
      <c r="A104" s="60" t="s">
        <v>128</v>
      </c>
      <c r="B104" s="42"/>
      <c r="C104" s="42"/>
      <c r="D104" s="43">
        <v>0.4</v>
      </c>
      <c r="E104" s="42"/>
      <c r="F104" s="44"/>
      <c r="G104" s="42"/>
      <c r="H104" s="45"/>
      <c r="I104" s="72">
        <v>5.666</v>
      </c>
      <c r="J104" s="72">
        <v>4.53</v>
      </c>
      <c r="K104" s="72">
        <v>0.4</v>
      </c>
      <c r="L104" s="72">
        <v>0.4</v>
      </c>
      <c r="M104" s="73">
        <v>0</v>
      </c>
      <c r="N104" s="74">
        <v>0</v>
      </c>
      <c r="O104" s="74">
        <v>10.0886</v>
      </c>
      <c r="P104" s="50"/>
      <c r="Q104" s="30"/>
    </row>
    <row r="105" s="25" customFormat="1" ht="19" customHeight="1" spans="1:17">
      <c r="A105" s="60" t="s">
        <v>50</v>
      </c>
      <c r="B105" s="42"/>
      <c r="C105" s="42"/>
      <c r="D105" s="43">
        <v>0.71</v>
      </c>
      <c r="E105" s="42"/>
      <c r="F105" s="44"/>
      <c r="G105" s="42"/>
      <c r="H105" s="45"/>
      <c r="I105" s="72">
        <v>6.8189</v>
      </c>
      <c r="J105" s="72">
        <v>5.03</v>
      </c>
      <c r="K105" s="72">
        <v>0.71</v>
      </c>
      <c r="L105" s="72">
        <v>0.71</v>
      </c>
      <c r="M105" s="73">
        <v>0</v>
      </c>
      <c r="N105" s="74">
        <v>0</v>
      </c>
      <c r="O105" s="74">
        <v>14.8846</v>
      </c>
      <c r="P105" s="50"/>
      <c r="Q105" s="30"/>
    </row>
    <row r="106" s="23" customFormat="1" ht="19" customHeight="1" spans="1:17">
      <c r="A106" s="36" t="s">
        <v>140</v>
      </c>
      <c r="B106" s="37" t="s">
        <v>141</v>
      </c>
      <c r="C106" s="37" t="s">
        <v>30</v>
      </c>
      <c r="D106" s="38">
        <v>0.77</v>
      </c>
      <c r="E106" s="37" t="s">
        <v>131</v>
      </c>
      <c r="F106" s="39" t="s">
        <v>142</v>
      </c>
      <c r="G106" s="37" t="s">
        <v>79</v>
      </c>
      <c r="H106" s="40"/>
      <c r="I106" s="70">
        <v>4.64</v>
      </c>
      <c r="J106" s="70">
        <v>3.38</v>
      </c>
      <c r="K106" s="70">
        <v>0.77</v>
      </c>
      <c r="L106" s="70">
        <v>0.77</v>
      </c>
      <c r="M106" s="76">
        <v>0</v>
      </c>
      <c r="N106" s="77">
        <f>N107</f>
        <v>0</v>
      </c>
      <c r="O106" s="77">
        <f>O107</f>
        <v>8.474</v>
      </c>
      <c r="P106" s="71"/>
      <c r="Q106" s="82"/>
    </row>
    <row r="107" s="25" customFormat="1" ht="19" customHeight="1" spans="1:17">
      <c r="A107" s="60" t="s">
        <v>80</v>
      </c>
      <c r="B107" s="42"/>
      <c r="C107" s="42"/>
      <c r="D107" s="43">
        <v>0.77</v>
      </c>
      <c r="E107" s="42"/>
      <c r="F107" s="44"/>
      <c r="G107" s="42"/>
      <c r="H107" s="45"/>
      <c r="I107" s="72">
        <v>4.64</v>
      </c>
      <c r="J107" s="72">
        <v>3.38</v>
      </c>
      <c r="K107" s="72">
        <v>0.77</v>
      </c>
      <c r="L107" s="72">
        <v>0.77</v>
      </c>
      <c r="M107" s="73">
        <v>0</v>
      </c>
      <c r="N107" s="74">
        <v>0</v>
      </c>
      <c r="O107" s="74">
        <v>8.474</v>
      </c>
      <c r="P107" s="50"/>
      <c r="Q107" s="30"/>
    </row>
    <row r="108" s="23" customFormat="1" ht="19" customHeight="1" spans="1:17">
      <c r="A108" s="36" t="s">
        <v>143</v>
      </c>
      <c r="B108" s="37" t="s">
        <v>144</v>
      </c>
      <c r="C108" s="37" t="s">
        <v>30</v>
      </c>
      <c r="D108" s="38">
        <v>0.85</v>
      </c>
      <c r="E108" s="37" t="s">
        <v>145</v>
      </c>
      <c r="F108" s="39" t="s">
        <v>139</v>
      </c>
      <c r="G108" s="37" t="s">
        <v>20</v>
      </c>
      <c r="H108" s="40"/>
      <c r="I108" s="70">
        <v>34.5049</v>
      </c>
      <c r="J108" s="70">
        <v>18.65</v>
      </c>
      <c r="K108" s="70">
        <v>0.85</v>
      </c>
      <c r="L108" s="70">
        <v>0.85</v>
      </c>
      <c r="M108" s="76">
        <v>0</v>
      </c>
      <c r="N108" s="77">
        <f>N109+N110</f>
        <v>0</v>
      </c>
      <c r="O108" s="77">
        <f>O109+O110</f>
        <v>48.0987</v>
      </c>
      <c r="P108" s="71"/>
      <c r="Q108" s="82"/>
    </row>
    <row r="109" s="25" customFormat="1" ht="19" customHeight="1" spans="1:17">
      <c r="A109" s="60" t="s">
        <v>57</v>
      </c>
      <c r="B109" s="42"/>
      <c r="C109" s="42"/>
      <c r="D109" s="43">
        <v>0.35</v>
      </c>
      <c r="E109" s="42"/>
      <c r="F109" s="44"/>
      <c r="G109" s="42"/>
      <c r="H109" s="45"/>
      <c r="I109" s="72">
        <v>26.185</v>
      </c>
      <c r="J109" s="72">
        <v>12</v>
      </c>
      <c r="K109" s="72">
        <v>0.35</v>
      </c>
      <c r="L109" s="72">
        <v>0.35</v>
      </c>
      <c r="M109" s="73">
        <v>0</v>
      </c>
      <c r="N109" s="74">
        <v>0</v>
      </c>
      <c r="O109" s="74">
        <v>22.1088</v>
      </c>
      <c r="P109" s="50"/>
      <c r="Q109" s="30"/>
    </row>
    <row r="110" s="25" customFormat="1" ht="19" customHeight="1" spans="1:17">
      <c r="A110" s="60" t="s">
        <v>146</v>
      </c>
      <c r="B110" s="42"/>
      <c r="C110" s="42"/>
      <c r="D110" s="43">
        <v>0.5</v>
      </c>
      <c r="E110" s="42"/>
      <c r="F110" s="44"/>
      <c r="G110" s="42"/>
      <c r="H110" s="45"/>
      <c r="I110" s="72">
        <v>8.3199</v>
      </c>
      <c r="J110" s="72">
        <v>6.65</v>
      </c>
      <c r="K110" s="72">
        <v>0.5</v>
      </c>
      <c r="L110" s="72">
        <v>0.5</v>
      </c>
      <c r="M110" s="73">
        <v>0</v>
      </c>
      <c r="N110" s="75">
        <v>0</v>
      </c>
      <c r="O110" s="74">
        <v>25.9899</v>
      </c>
      <c r="P110" s="50"/>
      <c r="Q110" s="30"/>
    </row>
    <row r="111" s="23" customFormat="1" ht="19" customHeight="1" spans="1:17">
      <c r="A111" s="36" t="s">
        <v>147</v>
      </c>
      <c r="B111" s="37" t="s">
        <v>148</v>
      </c>
      <c r="C111" s="37" t="s">
        <v>30</v>
      </c>
      <c r="D111" s="38">
        <v>0.65</v>
      </c>
      <c r="E111" s="37" t="s">
        <v>145</v>
      </c>
      <c r="F111" s="39" t="s">
        <v>149</v>
      </c>
      <c r="G111" s="37" t="s">
        <v>48</v>
      </c>
      <c r="H111" s="40"/>
      <c r="I111" s="70">
        <v>13.664</v>
      </c>
      <c r="J111" s="70">
        <v>10.77</v>
      </c>
      <c r="K111" s="70">
        <v>0.65</v>
      </c>
      <c r="L111" s="70">
        <v>0.65</v>
      </c>
      <c r="M111" s="76">
        <v>0</v>
      </c>
      <c r="N111" s="77">
        <v>0</v>
      </c>
      <c r="O111" s="77">
        <f>O112+O113</f>
        <v>27.817711</v>
      </c>
      <c r="P111" s="71"/>
      <c r="Q111" s="82"/>
    </row>
    <row r="112" s="25" customFormat="1" ht="19" customHeight="1" spans="1:17">
      <c r="A112" s="60" t="s">
        <v>61</v>
      </c>
      <c r="B112" s="42"/>
      <c r="C112" s="42"/>
      <c r="D112" s="43">
        <v>0.15</v>
      </c>
      <c r="E112" s="42"/>
      <c r="F112" s="44"/>
      <c r="G112" s="42"/>
      <c r="H112" s="45"/>
      <c r="I112" s="72">
        <v>10.0636</v>
      </c>
      <c r="J112" s="72">
        <v>8</v>
      </c>
      <c r="K112" s="72">
        <v>0.15</v>
      </c>
      <c r="L112" s="72">
        <v>0.15</v>
      </c>
      <c r="M112" s="73">
        <v>0</v>
      </c>
      <c r="N112" s="74">
        <v>0</v>
      </c>
      <c r="O112" s="74">
        <v>16.064811</v>
      </c>
      <c r="P112" s="50"/>
      <c r="Q112" s="30"/>
    </row>
    <row r="113" s="25" customFormat="1" ht="19" customHeight="1" spans="1:17">
      <c r="A113" s="60" t="s">
        <v>49</v>
      </c>
      <c r="B113" s="42"/>
      <c r="C113" s="42"/>
      <c r="D113" s="43">
        <v>0.5</v>
      </c>
      <c r="E113" s="42"/>
      <c r="F113" s="44"/>
      <c r="G113" s="42"/>
      <c r="H113" s="45"/>
      <c r="I113" s="72">
        <v>3.6004</v>
      </c>
      <c r="J113" s="72">
        <v>2.77</v>
      </c>
      <c r="K113" s="72">
        <v>0.5</v>
      </c>
      <c r="L113" s="72">
        <v>0.5</v>
      </c>
      <c r="M113" s="73">
        <v>0</v>
      </c>
      <c r="N113" s="74">
        <v>0</v>
      </c>
      <c r="O113" s="74">
        <v>11.7529</v>
      </c>
      <c r="P113" s="50"/>
      <c r="Q113" s="30"/>
    </row>
    <row r="114" s="23" customFormat="1" ht="19" customHeight="1" spans="1:17">
      <c r="A114" s="36" t="s">
        <v>150</v>
      </c>
      <c r="B114" s="37" t="s">
        <v>151</v>
      </c>
      <c r="C114" s="37" t="s">
        <v>30</v>
      </c>
      <c r="D114" s="38">
        <v>0.1</v>
      </c>
      <c r="E114" s="37" t="s">
        <v>145</v>
      </c>
      <c r="F114" s="39" t="s">
        <v>152</v>
      </c>
      <c r="G114" s="37" t="s">
        <v>79</v>
      </c>
      <c r="H114" s="40"/>
      <c r="I114" s="70">
        <v>33.7059</v>
      </c>
      <c r="J114" s="70">
        <v>13.5</v>
      </c>
      <c r="K114" s="70">
        <v>0.1</v>
      </c>
      <c r="L114" s="70">
        <v>0.1</v>
      </c>
      <c r="M114" s="76">
        <v>0</v>
      </c>
      <c r="N114" s="77">
        <f>N115+N116</f>
        <v>0</v>
      </c>
      <c r="O114" s="77">
        <f>O115+O116</f>
        <v>38.985445</v>
      </c>
      <c r="P114" s="71"/>
      <c r="Q114" s="82"/>
    </row>
    <row r="115" s="25" customFormat="1" ht="19" customHeight="1" spans="1:17">
      <c r="A115" s="60" t="s">
        <v>122</v>
      </c>
      <c r="B115" s="42"/>
      <c r="C115" s="42"/>
      <c r="D115" s="43">
        <v>0.0445</v>
      </c>
      <c r="E115" s="42"/>
      <c r="F115" s="44"/>
      <c r="G115" s="42"/>
      <c r="H115" s="45"/>
      <c r="I115" s="72">
        <v>17.7307</v>
      </c>
      <c r="J115" s="72">
        <v>7</v>
      </c>
      <c r="K115" s="43">
        <v>0.0445</v>
      </c>
      <c r="L115" s="43">
        <v>0.0445</v>
      </c>
      <c r="M115" s="73">
        <v>0</v>
      </c>
      <c r="N115" s="74">
        <v>0</v>
      </c>
      <c r="O115" s="74">
        <v>21.7769</v>
      </c>
      <c r="P115" s="50"/>
      <c r="Q115" s="30"/>
    </row>
    <row r="116" s="25" customFormat="1" ht="19" customHeight="1" spans="1:17">
      <c r="A116" s="60" t="s">
        <v>124</v>
      </c>
      <c r="B116" s="42"/>
      <c r="C116" s="42"/>
      <c r="D116" s="43">
        <v>0.0555</v>
      </c>
      <c r="E116" s="42"/>
      <c r="F116" s="44"/>
      <c r="G116" s="42"/>
      <c r="H116" s="45"/>
      <c r="I116" s="72">
        <v>15.9752</v>
      </c>
      <c r="J116" s="72">
        <v>6.5</v>
      </c>
      <c r="K116" s="43">
        <v>0.0555</v>
      </c>
      <c r="L116" s="43">
        <v>0.0555</v>
      </c>
      <c r="M116" s="73">
        <v>0</v>
      </c>
      <c r="N116" s="74">
        <v>0</v>
      </c>
      <c r="O116" s="74">
        <v>17.208545</v>
      </c>
      <c r="P116" s="50"/>
      <c r="Q116" s="30"/>
    </row>
    <row r="117" ht="14.3" customHeight="1" spans="1:10">
      <c r="A117" s="84" t="s">
        <v>153</v>
      </c>
      <c r="B117" s="85"/>
      <c r="C117" s="85"/>
      <c r="D117" s="85"/>
      <c r="E117" s="85"/>
      <c r="F117" s="85"/>
      <c r="G117" s="85"/>
      <c r="H117" s="85"/>
      <c r="I117" s="85"/>
      <c r="J117" s="85"/>
    </row>
  </sheetData>
  <autoFilter ref="A5:Q117">
    <extLst/>
  </autoFilter>
  <mergeCells count="10">
    <mergeCell ref="A2:P2"/>
    <mergeCell ref="B4:G4"/>
    <mergeCell ref="I4:J4"/>
    <mergeCell ref="K4:L4"/>
    <mergeCell ref="A117:J117"/>
    <mergeCell ref="H4:H5"/>
    <mergeCell ref="M4:M5"/>
    <mergeCell ref="N4:N5"/>
    <mergeCell ref="O4:O5"/>
    <mergeCell ref="P4:P5"/>
  </mergeCells>
  <pageMargins left="0.751388888888889" right="0.751388888888889" top="0.267361111111111" bottom="0.267361111111111" header="0" footer="0"/>
  <pageSetup paperSize="9" scale="6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8"/>
  <sheetViews>
    <sheetView workbookViewId="0">
      <pane ySplit="5" topLeftCell="A6" activePane="bottomLeft" state="frozen"/>
      <selection/>
      <selection pane="bottomLeft" activeCell="E6" sqref="E6:E8"/>
    </sheetView>
  </sheetViews>
  <sheetFormatPr defaultColWidth="10" defaultRowHeight="13.5" outlineLevelRow="7" outlineLevelCol="4"/>
  <cols>
    <col min="1" max="1" width="13.5666666666667" customWidth="1"/>
    <col min="2" max="2" width="38.675" customWidth="1"/>
    <col min="3" max="3" width="23.2" style="1" customWidth="1"/>
    <col min="4" max="4" width="29.45" customWidth="1"/>
    <col min="5" max="5" width="22.9333333333333" style="1" customWidth="1"/>
    <col min="6" max="6" width="9.76666666666667" customWidth="1"/>
  </cols>
  <sheetData>
    <row r="1" ht="26" customHeight="1" spans="1:1">
      <c r="A1" s="2" t="s">
        <v>154</v>
      </c>
    </row>
    <row r="2" ht="50" customHeight="1" spans="1:5">
      <c r="A2" s="3" t="s">
        <v>155</v>
      </c>
      <c r="B2" s="3"/>
      <c r="C2" s="3"/>
      <c r="D2" s="3"/>
      <c r="E2" s="3"/>
    </row>
    <row r="3" ht="14.3" customHeight="1" spans="5:5">
      <c r="E3" s="19" t="s">
        <v>2</v>
      </c>
    </row>
    <row r="4" ht="19.9" customHeight="1" spans="1:5">
      <c r="A4" s="5" t="s">
        <v>156</v>
      </c>
      <c r="B4" s="6" t="s">
        <v>157</v>
      </c>
      <c r="C4" s="6"/>
      <c r="D4" s="7" t="s">
        <v>158</v>
      </c>
      <c r="E4" s="7"/>
    </row>
    <row r="5" ht="19.9" customHeight="1" spans="1:5">
      <c r="A5" s="5"/>
      <c r="B5" s="8" t="s">
        <v>7</v>
      </c>
      <c r="C5" s="8" t="s">
        <v>159</v>
      </c>
      <c r="D5" s="8" t="s">
        <v>160</v>
      </c>
      <c r="E5" s="9" t="s">
        <v>159</v>
      </c>
    </row>
    <row r="6" ht="17.3" customHeight="1" spans="1:5">
      <c r="A6" s="10" t="s">
        <v>161</v>
      </c>
      <c r="B6" s="11"/>
      <c r="C6" s="12">
        <v>0.5531</v>
      </c>
      <c r="D6" s="11"/>
      <c r="E6" s="20">
        <v>0.5531</v>
      </c>
    </row>
    <row r="7" ht="17.3" customHeight="1" spans="1:5">
      <c r="A7" s="17"/>
      <c r="B7" s="15" t="s">
        <v>15</v>
      </c>
      <c r="C7" s="16">
        <v>0.5531</v>
      </c>
      <c r="D7" s="15"/>
      <c r="E7" s="21"/>
    </row>
    <row r="8" ht="17.3" customHeight="1" spans="1:5">
      <c r="A8" s="17"/>
      <c r="B8" s="15"/>
      <c r="C8" s="22"/>
      <c r="D8" s="15" t="s">
        <v>162</v>
      </c>
      <c r="E8" s="21">
        <v>0.5531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E35"/>
  <sheetViews>
    <sheetView view="pageBreakPreview" zoomScaleNormal="100" zoomScaleSheetLayoutView="100" workbookViewId="0">
      <selection activeCell="E14" sqref="A$1:E$1048576"/>
    </sheetView>
  </sheetViews>
  <sheetFormatPr defaultColWidth="10" defaultRowHeight="13.5" outlineLevelCol="4"/>
  <cols>
    <col min="1" max="1" width="17.5" customWidth="1"/>
    <col min="2" max="2" width="38.675" customWidth="1"/>
    <col min="3" max="3" width="23.2" style="1" customWidth="1"/>
    <col min="4" max="4" width="28.625" style="1" customWidth="1"/>
    <col min="5" max="5" width="8.125" style="1" customWidth="1"/>
    <col min="6" max="6" width="9.76666666666667" customWidth="1"/>
  </cols>
  <sheetData>
    <row r="1" ht="27" customHeight="1" spans="1:1">
      <c r="A1" s="2" t="s">
        <v>163</v>
      </c>
    </row>
    <row r="2" ht="52" customHeight="1" spans="1:5">
      <c r="A2" s="3" t="s">
        <v>164</v>
      </c>
      <c r="B2" s="3"/>
      <c r="C2" s="3"/>
      <c r="D2" s="3"/>
      <c r="E2" s="3"/>
    </row>
    <row r="3" ht="14.3" customHeight="1" spans="5:5">
      <c r="E3" s="4" t="s">
        <v>2</v>
      </c>
    </row>
    <row r="4" ht="40" customHeight="1" spans="1:5">
      <c r="A4" s="5" t="s">
        <v>156</v>
      </c>
      <c r="B4" s="6" t="s">
        <v>165</v>
      </c>
      <c r="C4" s="6"/>
      <c r="D4" s="7" t="s">
        <v>166</v>
      </c>
      <c r="E4" s="7"/>
    </row>
    <row r="5" ht="19.9" customHeight="1" spans="1:5">
      <c r="A5" s="5"/>
      <c r="B5" s="8" t="s">
        <v>7</v>
      </c>
      <c r="C5" s="8" t="s">
        <v>159</v>
      </c>
      <c r="D5" s="8" t="s">
        <v>160</v>
      </c>
      <c r="E5" s="9" t="s">
        <v>159</v>
      </c>
    </row>
    <row r="6" ht="17.3" customHeight="1" spans="1:5">
      <c r="A6" s="10" t="s">
        <v>161</v>
      </c>
      <c r="B6" s="11"/>
      <c r="C6" s="12">
        <v>42.2</v>
      </c>
      <c r="D6" s="13"/>
      <c r="E6" s="14">
        <v>42.2</v>
      </c>
    </row>
    <row r="7" ht="19.55" customHeight="1" spans="1:5">
      <c r="A7" s="10"/>
      <c r="B7" s="15" t="s">
        <v>115</v>
      </c>
      <c r="C7" s="16">
        <v>1.17</v>
      </c>
      <c r="D7" s="17"/>
      <c r="E7" s="18"/>
    </row>
    <row r="8" ht="19.55" customHeight="1" spans="1:5">
      <c r="A8" s="10"/>
      <c r="B8" s="15" t="s">
        <v>69</v>
      </c>
      <c r="C8" s="16">
        <v>1.4</v>
      </c>
      <c r="D8" s="17"/>
      <c r="E8" s="18"/>
    </row>
    <row r="9" ht="19.55" customHeight="1" spans="1:5">
      <c r="A9" s="10"/>
      <c r="B9" s="15" t="s">
        <v>45</v>
      </c>
      <c r="C9" s="16">
        <v>0.88</v>
      </c>
      <c r="D9" s="17"/>
      <c r="E9" s="18"/>
    </row>
    <row r="10" ht="19.55" customHeight="1" spans="1:5">
      <c r="A10" s="10"/>
      <c r="B10" s="15" t="s">
        <v>107</v>
      </c>
      <c r="C10" s="16">
        <v>0.7</v>
      </c>
      <c r="D10" s="17"/>
      <c r="E10" s="18"/>
    </row>
    <row r="11" ht="19.55" customHeight="1" spans="1:5">
      <c r="A11" s="10"/>
      <c r="B11" s="15" t="s">
        <v>76</v>
      </c>
      <c r="C11" s="16">
        <v>0.1</v>
      </c>
      <c r="D11" s="17"/>
      <c r="E11" s="18"/>
    </row>
    <row r="12" ht="19.55" customHeight="1" spans="1:5">
      <c r="A12" s="10"/>
      <c r="B12" s="15" t="s">
        <v>90</v>
      </c>
      <c r="C12" s="16">
        <v>0.61</v>
      </c>
      <c r="D12" s="17"/>
      <c r="E12" s="18"/>
    </row>
    <row r="13" ht="19.55" customHeight="1" spans="1:5">
      <c r="A13" s="10"/>
      <c r="B13" s="15" t="s">
        <v>51</v>
      </c>
      <c r="C13" s="16">
        <v>4.09</v>
      </c>
      <c r="D13" s="17"/>
      <c r="E13" s="18"/>
    </row>
    <row r="14" ht="19.55" customHeight="1" spans="1:5">
      <c r="A14" s="10"/>
      <c r="B14" s="15" t="s">
        <v>147</v>
      </c>
      <c r="C14" s="16">
        <v>0.65</v>
      </c>
      <c r="D14" s="17"/>
      <c r="E14" s="18"/>
    </row>
    <row r="15" ht="19.55" customHeight="1" spans="1:5">
      <c r="A15" s="10"/>
      <c r="B15" s="15" t="s">
        <v>129</v>
      </c>
      <c r="C15" s="16">
        <v>1.9</v>
      </c>
      <c r="D15" s="17"/>
      <c r="E15" s="18"/>
    </row>
    <row r="16" ht="19.55" customHeight="1" spans="1:5">
      <c r="A16" s="10"/>
      <c r="B16" s="15" t="s">
        <v>133</v>
      </c>
      <c r="C16" s="16">
        <v>5.22</v>
      </c>
      <c r="D16" s="17"/>
      <c r="E16" s="18"/>
    </row>
    <row r="17" ht="19.55" customHeight="1" spans="1:5">
      <c r="A17" s="10"/>
      <c r="B17" s="15" t="s">
        <v>119</v>
      </c>
      <c r="C17" s="16">
        <v>5.44</v>
      </c>
      <c r="D17" s="17"/>
      <c r="E17" s="18"/>
    </row>
    <row r="18" ht="19.55" customHeight="1" spans="1:5">
      <c r="A18" s="10"/>
      <c r="B18" s="15" t="s">
        <v>86</v>
      </c>
      <c r="C18" s="16">
        <v>3.25</v>
      </c>
      <c r="D18" s="17"/>
      <c r="E18" s="18"/>
    </row>
    <row r="19" ht="19.55" customHeight="1" spans="1:5">
      <c r="A19" s="10"/>
      <c r="B19" s="15" t="s">
        <v>140</v>
      </c>
      <c r="C19" s="16">
        <v>0.77</v>
      </c>
      <c r="D19" s="17"/>
      <c r="E19" s="18"/>
    </row>
    <row r="20" ht="19.55" customHeight="1" spans="1:5">
      <c r="A20" s="10"/>
      <c r="B20" s="15" t="s">
        <v>99</v>
      </c>
      <c r="C20" s="16">
        <v>0.5</v>
      </c>
      <c r="D20" s="17"/>
      <c r="E20" s="18"/>
    </row>
    <row r="21" ht="19.55" customHeight="1" spans="1:5">
      <c r="A21" s="10"/>
      <c r="B21" s="15"/>
      <c r="C21" s="16"/>
      <c r="D21" s="17" t="s">
        <v>167</v>
      </c>
      <c r="E21" s="18">
        <v>42.2</v>
      </c>
    </row>
    <row r="22" ht="19.55" customHeight="1" spans="1:5">
      <c r="A22" s="10"/>
      <c r="B22" s="15" t="s">
        <v>137</v>
      </c>
      <c r="C22" s="16">
        <v>1.11</v>
      </c>
      <c r="D22" s="17"/>
      <c r="E22" s="18"/>
    </row>
    <row r="23" ht="19.55" customHeight="1" spans="1:5">
      <c r="A23" s="10"/>
      <c r="B23" s="15" t="s">
        <v>143</v>
      </c>
      <c r="C23" s="16">
        <v>0.85</v>
      </c>
      <c r="D23" s="17"/>
      <c r="E23" s="18"/>
    </row>
    <row r="24" ht="19.55" customHeight="1" spans="1:5">
      <c r="A24" s="10"/>
      <c r="B24" s="15" t="s">
        <v>96</v>
      </c>
      <c r="C24" s="16">
        <v>1.04</v>
      </c>
      <c r="D24" s="17"/>
      <c r="E24" s="18"/>
    </row>
    <row r="25" ht="19.55" customHeight="1" spans="1:5">
      <c r="A25" s="10"/>
      <c r="B25" s="15" t="s">
        <v>111</v>
      </c>
      <c r="C25" s="16">
        <v>0.25</v>
      </c>
      <c r="D25" s="17"/>
      <c r="E25" s="18"/>
    </row>
    <row r="26" ht="19.55" customHeight="1" spans="1:5">
      <c r="A26" s="10"/>
      <c r="B26" s="15" t="s">
        <v>102</v>
      </c>
      <c r="C26" s="16">
        <v>0.3</v>
      </c>
      <c r="D26" s="17"/>
      <c r="E26" s="18"/>
    </row>
    <row r="27" ht="19.55" customHeight="1" spans="1:5">
      <c r="A27" s="10"/>
      <c r="B27" s="15" t="s">
        <v>28</v>
      </c>
      <c r="C27" s="16">
        <v>2.56</v>
      </c>
      <c r="D27" s="17"/>
      <c r="E27" s="18"/>
    </row>
    <row r="28" ht="19.55" customHeight="1" spans="1:5">
      <c r="A28" s="10"/>
      <c r="B28" s="15" t="s">
        <v>125</v>
      </c>
      <c r="C28" s="16">
        <v>0.1</v>
      </c>
      <c r="D28" s="17"/>
      <c r="E28" s="18"/>
    </row>
    <row r="29" ht="19.55" customHeight="1" spans="1:5">
      <c r="A29" s="10"/>
      <c r="B29" s="15" t="s">
        <v>93</v>
      </c>
      <c r="C29" s="16">
        <v>0.9</v>
      </c>
      <c r="D29" s="17"/>
      <c r="E29" s="18"/>
    </row>
    <row r="30" ht="19.55" customHeight="1" spans="1:5">
      <c r="A30" s="10"/>
      <c r="B30" s="15" t="s">
        <v>58</v>
      </c>
      <c r="C30" s="16">
        <v>0.96</v>
      </c>
      <c r="D30" s="17"/>
      <c r="E30" s="18"/>
    </row>
    <row r="31" ht="19.55" customHeight="1" spans="1:5">
      <c r="A31" s="10"/>
      <c r="B31" s="15" t="s">
        <v>81</v>
      </c>
      <c r="C31" s="16">
        <v>1.34</v>
      </c>
      <c r="D31" s="17"/>
      <c r="E31" s="18"/>
    </row>
    <row r="32" ht="19.55" customHeight="1" spans="1:5">
      <c r="A32" s="10"/>
      <c r="B32" s="15" t="s">
        <v>72</v>
      </c>
      <c r="C32" s="16">
        <v>1.2</v>
      </c>
      <c r="D32" s="17"/>
      <c r="E32" s="18"/>
    </row>
    <row r="33" ht="19.55" customHeight="1" spans="1:5">
      <c r="A33" s="10"/>
      <c r="B33" s="15" t="s">
        <v>39</v>
      </c>
      <c r="C33" s="16">
        <v>1.51</v>
      </c>
      <c r="D33" s="17"/>
      <c r="E33" s="18"/>
    </row>
    <row r="34" ht="19.55" customHeight="1" spans="1:5">
      <c r="A34" s="10"/>
      <c r="B34" s="15" t="s">
        <v>150</v>
      </c>
      <c r="C34" s="16">
        <v>0.1</v>
      </c>
      <c r="D34" s="17"/>
      <c r="E34" s="18"/>
    </row>
    <row r="35" ht="19.55" customHeight="1" spans="1:5">
      <c r="A35" s="10"/>
      <c r="B35" s="15" t="s">
        <v>63</v>
      </c>
      <c r="C35" s="16">
        <v>3.3</v>
      </c>
      <c r="D35" s="17"/>
      <c r="E35" s="18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表1-1 新增地方政府一般债券情况表</vt:lpstr>
      <vt:lpstr>表1-2 新增地方政府专项债券情况表</vt:lpstr>
      <vt:lpstr>表1-3 新增地方政府一般债券资金收支情况表</vt:lpstr>
      <vt:lpstr>表1-4新增地方政府专项债券资金收支情况表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李蕴倩</cp:lastModifiedBy>
  <dcterms:created xsi:type="dcterms:W3CDTF">2025-05-08T08:30:00Z</dcterms:created>
  <dcterms:modified xsi:type="dcterms:W3CDTF">2025-05-14T10:04:44Z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