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3" activeTab="1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  <sheet name="表12" sheetId="14" r:id="rId14"/>
    <sheet name="表13" sheetId="15" r:id="rId15"/>
    <sheet name="表14" sheetId="16" r:id="rId16"/>
    <sheet name="表15" sheetId="17" r:id="rId17"/>
    <sheet name="表16" sheetId="18" r:id="rId18"/>
    <sheet name="表17" sheetId="19" r:id="rId19"/>
    <sheet name="表18" sheetId="20" r:id="rId20"/>
    <sheet name="表19" sheetId="21" r:id="rId21"/>
    <sheet name="表20" sheetId="22" r:id="rId22"/>
    <sheet name="表21" sheetId="23" r:id="rId23"/>
    <sheet name="表22" sheetId="24" r:id="rId24"/>
    <sheet name="表23" sheetId="25" r:id="rId25"/>
    <sheet name="表24" sheetId="26" r:id="rId26"/>
    <sheet name="表25" sheetId="27" r:id="rId27"/>
    <sheet name="表26" sheetId="28" r:id="rId28"/>
    <sheet name="表27" sheetId="29" r:id="rId29"/>
    <sheet name="表28" sheetId="30" r:id="rId30"/>
    <sheet name="表29" sheetId="31" r:id="rId31"/>
    <sheet name="表30" sheetId="32" r:id="rId32"/>
    <sheet name="表31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p1">#REF!</definedName>
    <definedName name="__p1" localSheetId="5">#REF!</definedName>
    <definedName name="_p1" localSheetId="4">#REF!</definedName>
    <definedName name="_xlfn.SUMIFS" hidden="1">#NAME?</definedName>
    <definedName name="aa" localSheetId="17">#REF!</definedName>
    <definedName name="aa" localSheetId="18">#REF!</definedName>
    <definedName name="aa" localSheetId="19">#REF!</definedName>
    <definedName name="aa" localSheetId="3">#REF!</definedName>
    <definedName name="aa" localSheetId="23">#REF!</definedName>
    <definedName name="aa" localSheetId="24">#REF!</definedName>
    <definedName name="aa" localSheetId="31">#REF!</definedName>
    <definedName name="aa" localSheetId="32">#REF!</definedName>
    <definedName name="aa" localSheetId="9">#REF!</definedName>
    <definedName name="aa" localSheetId="0">#REF!</definedName>
    <definedName name="aa">#REF!</definedName>
    <definedName name="aaaagfdsafsd">#N/A</definedName>
    <definedName name="abc" localSheetId="17">#REF!</definedName>
    <definedName name="abc" localSheetId="18">#REF!</definedName>
    <definedName name="abc" localSheetId="19">#REF!</definedName>
    <definedName name="abc" localSheetId="3">#REF!</definedName>
    <definedName name="abc" localSheetId="23">#REF!</definedName>
    <definedName name="abc" localSheetId="24">#REF!</definedName>
    <definedName name="abc" localSheetId="29">#REF!</definedName>
    <definedName name="abc" localSheetId="31">#REF!</definedName>
    <definedName name="abc" localSheetId="32">#REF!</definedName>
    <definedName name="abc" localSheetId="9">#REF!</definedName>
    <definedName name="abc">#REF!</definedName>
    <definedName name="ABD" localSheetId="17">#REF!</definedName>
    <definedName name="ABD" localSheetId="18">#REF!</definedName>
    <definedName name="ABD" localSheetId="19">#REF!</definedName>
    <definedName name="ABD" localSheetId="3">#REF!</definedName>
    <definedName name="ABD" localSheetId="23">#REF!</definedName>
    <definedName name="ABD" localSheetId="24">#REF!</definedName>
    <definedName name="ABD" localSheetId="29">#REF!</definedName>
    <definedName name="ABD" localSheetId="4">#REF!</definedName>
    <definedName name="ABD" localSheetId="31">#REF!</definedName>
    <definedName name="ABD" localSheetId="32">#REF!</definedName>
    <definedName name="ABD" localSheetId="5">#REF!</definedName>
    <definedName name="ABD" localSheetId="9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 localSheetId="17">#REF!</definedName>
    <definedName name="database2" localSheetId="18">#REF!</definedName>
    <definedName name="database2" localSheetId="19">#REF!</definedName>
    <definedName name="database2" localSheetId="3">#REF!</definedName>
    <definedName name="database2" localSheetId="23">#REF!</definedName>
    <definedName name="database2" localSheetId="24">#REF!</definedName>
    <definedName name="database2" localSheetId="31">#REF!</definedName>
    <definedName name="database2" localSheetId="32">#REF!</definedName>
    <definedName name="database2" localSheetId="9">#REF!</definedName>
    <definedName name="database2">#REF!</definedName>
    <definedName name="database3" localSheetId="17">#REF!</definedName>
    <definedName name="database3" localSheetId="18">#REF!</definedName>
    <definedName name="database3" localSheetId="19">#REF!</definedName>
    <definedName name="database3" localSheetId="3">#REF!</definedName>
    <definedName name="database3" localSheetId="23">#REF!</definedName>
    <definedName name="database3" localSheetId="24">#REF!</definedName>
    <definedName name="database3" localSheetId="31">#REF!</definedName>
    <definedName name="database3" localSheetId="32">#REF!</definedName>
    <definedName name="database3" localSheetId="9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efg" localSheetId="17">#REF!</definedName>
    <definedName name="efg" localSheetId="18">#REF!</definedName>
    <definedName name="efg" localSheetId="19">#REF!</definedName>
    <definedName name="efg" localSheetId="3">#REF!</definedName>
    <definedName name="efg" localSheetId="23">#REF!</definedName>
    <definedName name="efg" localSheetId="24">#REF!</definedName>
    <definedName name="efg" localSheetId="29">#REF!</definedName>
    <definedName name="efg" localSheetId="31">#REF!</definedName>
    <definedName name="efg" localSheetId="32">#REF!</definedName>
    <definedName name="efg" localSheetId="9">#REF!</definedName>
    <definedName name="efg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gg" localSheetId="17">#REF!</definedName>
    <definedName name="ggg" localSheetId="18">#REF!</definedName>
    <definedName name="ggg" localSheetId="19">#REF!</definedName>
    <definedName name="ggg" localSheetId="3">#REF!</definedName>
    <definedName name="ggg" localSheetId="23">#REF!</definedName>
    <definedName name="ggg" localSheetId="24">#REF!</definedName>
    <definedName name="ggg" localSheetId="29">#REF!</definedName>
    <definedName name="ggg" localSheetId="4">#REF!</definedName>
    <definedName name="ggg" localSheetId="31">#REF!</definedName>
    <definedName name="ggg" localSheetId="32">#REF!</definedName>
    <definedName name="ggg" localSheetId="5">#REF!</definedName>
    <definedName name="ggg" localSheetId="9">#REF!</definedName>
    <definedName name="ggg">#REF!</definedName>
    <definedName name="guhu" localSheetId="17">#REF!</definedName>
    <definedName name="guhu" localSheetId="18">#REF!</definedName>
    <definedName name="guhu" localSheetId="19">#REF!</definedName>
    <definedName name="guhu" localSheetId="3">#REF!</definedName>
    <definedName name="guhu" localSheetId="23">#REF!</definedName>
    <definedName name="guhu" localSheetId="24">#REF!</definedName>
    <definedName name="guhu" localSheetId="29">#REF!</definedName>
    <definedName name="guhu" localSheetId="4">#REF!</definedName>
    <definedName name="guhu" localSheetId="31">#REF!</definedName>
    <definedName name="guhu" localSheetId="32">#REF!</definedName>
    <definedName name="guhu" localSheetId="5">#REF!</definedName>
    <definedName name="guhu" localSheetId="9">#REF!</definedName>
    <definedName name="guhu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j" localSheetId="17">#REF!</definedName>
    <definedName name="kj" localSheetId="18">#REF!</definedName>
    <definedName name="kj" localSheetId="19">#REF!</definedName>
    <definedName name="kj" localSheetId="3">#REF!</definedName>
    <definedName name="kj" localSheetId="23">#REF!</definedName>
    <definedName name="kj" localSheetId="24">#REF!</definedName>
    <definedName name="kj" localSheetId="29">#REF!</definedName>
    <definedName name="kj" localSheetId="4">#REF!</definedName>
    <definedName name="kj" localSheetId="31">#REF!</definedName>
    <definedName name="kj" localSheetId="32">#REF!</definedName>
    <definedName name="kj" localSheetId="5">#REF!</definedName>
    <definedName name="kj" localSheetId="9">#REF!</definedName>
    <definedName name="kj">#REF!</definedName>
    <definedName name="o" localSheetId="17">#REF!</definedName>
    <definedName name="o" localSheetId="18">#REF!</definedName>
    <definedName name="o" localSheetId="19">#REF!</definedName>
    <definedName name="o" localSheetId="3">#REF!</definedName>
    <definedName name="o" localSheetId="23">#REF!</definedName>
    <definedName name="o" localSheetId="24">#REF!</definedName>
    <definedName name="o" localSheetId="29">#REF!</definedName>
    <definedName name="o" localSheetId="4">#REF!</definedName>
    <definedName name="o" localSheetId="31">#REF!</definedName>
    <definedName name="o" localSheetId="32">#REF!</definedName>
    <definedName name="o" localSheetId="5">#REF!</definedName>
    <definedName name="o" localSheetId="9">#REF!</definedName>
    <definedName name="o">#REF!</definedName>
    <definedName name="p1" localSheetId="31">#REF!</definedName>
    <definedName name="p1">#REF!</definedName>
    <definedName name="ppp" localSheetId="17">#REF!</definedName>
    <definedName name="ppp" localSheetId="18">#REF!</definedName>
    <definedName name="ppp" localSheetId="19">#REF!</definedName>
    <definedName name="ppp" localSheetId="3">#REF!</definedName>
    <definedName name="ppp" localSheetId="23">#REF!</definedName>
    <definedName name="ppp" localSheetId="24">#REF!</definedName>
    <definedName name="ppp" localSheetId="29">#REF!</definedName>
    <definedName name="ppp" localSheetId="31">#REF!</definedName>
    <definedName name="ppp" localSheetId="32">#REF!</definedName>
    <definedName name="ppp" localSheetId="9">#REF!</definedName>
    <definedName name="ppp">#REF!</definedName>
    <definedName name="_xlnm.Print_Area" localSheetId="11">'表10'!$A$1:$D$31</definedName>
    <definedName name="_xlnm.Print_Area" localSheetId="13">'表12'!$A$1:$D$47</definedName>
    <definedName name="_xlnm.Print_Area" localSheetId="16">'表15'!$A$1:$D$58</definedName>
    <definedName name="_xlnm.Print_Area" localSheetId="24">'表23'!$A$1:$C$30</definedName>
    <definedName name="_xlnm.Print_Area" localSheetId="26">'表25'!$A$1:$C$20</definedName>
    <definedName name="_xlnm.Print_Area" localSheetId="29">'表28'!$A$1:$F$13</definedName>
    <definedName name="_xlnm.Print_Area" localSheetId="4">'表3'!$A$1:$H$39</definedName>
    <definedName name="_xlnm.Print_Area" localSheetId="5">'表4'!$A$1:$F$514</definedName>
    <definedName name="_xlnm.Print_Area" localSheetId="1">'目录'!$A$1:$A$39</definedName>
    <definedName name="_xlnm.Print_Area">#N/A</definedName>
    <definedName name="_xlnm.Print_Titles" localSheetId="2">'表1'!$1:$3</definedName>
    <definedName name="_xlnm.Print_Titles" localSheetId="11">'表10'!$1:$4</definedName>
    <definedName name="_xlnm.Print_Titles" localSheetId="12">'表11'!$1:$4</definedName>
    <definedName name="_xlnm.Print_Titles" localSheetId="13">'表12'!$1:$4</definedName>
    <definedName name="_xlnm.Print_Titles" localSheetId="14">'表13'!$1:$4</definedName>
    <definedName name="_xlnm.Print_Titles" localSheetId="16">'表15'!$1:$4</definedName>
    <definedName name="_xlnm.Print_Titles" localSheetId="19">'表18'!$1:$4</definedName>
    <definedName name="_xlnm.Print_Titles" localSheetId="3">'表2'!$1:$4</definedName>
    <definedName name="_xlnm.Print_Titles" localSheetId="21">'表20'!$1:$4</definedName>
    <definedName name="_xlnm.Print_Titles" localSheetId="22">'表21'!$1:$4</definedName>
    <definedName name="_xlnm.Print_Titles" localSheetId="26">'表25'!$1:$4</definedName>
    <definedName name="_xlnm.Print_Titles" localSheetId="27">'表26'!$1:$3</definedName>
    <definedName name="_xlnm.Print_Titles" localSheetId="29">'表28'!$1:$4</definedName>
    <definedName name="_xlnm.Print_Titles" localSheetId="30">'表29'!$2:$4</definedName>
    <definedName name="_xlnm.Print_Titles" localSheetId="4">'表3'!$2:$4</definedName>
    <definedName name="_xlnm.Print_Titles" localSheetId="32">'表31'!$1:$4</definedName>
    <definedName name="_xlnm.Print_Titles" localSheetId="5">'表4'!$2:$4</definedName>
    <definedName name="_xlnm.Print_Titles" localSheetId="6">'表5'!$1:$4</definedName>
    <definedName name="_xlnm.Print_Titles" localSheetId="7">'表6'!$1:$4</definedName>
    <definedName name="_xlnm.Print_Titles" localSheetId="9">'表8'!$2:$4</definedName>
    <definedName name="_xlnm.Print_Titles" localSheetId="0">'表25'!$2:$4</definedName>
    <definedName name="_xlnm.Print_Titles">#N/A</definedName>
    <definedName name="quan" localSheetId="17">#REF!</definedName>
    <definedName name="quan" localSheetId="18">#REF!</definedName>
    <definedName name="quan" localSheetId="19">#REF!</definedName>
    <definedName name="quan" localSheetId="3">#REF!</definedName>
    <definedName name="quan" localSheetId="23">#REF!</definedName>
    <definedName name="quan" localSheetId="24">#REF!</definedName>
    <definedName name="quan" localSheetId="31">#REF!</definedName>
    <definedName name="quan" localSheetId="32">#REF!</definedName>
    <definedName name="quan" localSheetId="9">#REF!</definedName>
    <definedName name="quan" localSheetId="0">#REF!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3" localSheetId="17">#REF!</definedName>
    <definedName name="表3" localSheetId="18">#REF!</definedName>
    <definedName name="表3" localSheetId="19">#REF!</definedName>
    <definedName name="表3" localSheetId="3">#REF!</definedName>
    <definedName name="表3" localSheetId="23">#REF!</definedName>
    <definedName name="表3" localSheetId="24">#REF!</definedName>
    <definedName name="表3" localSheetId="29">#REF!</definedName>
    <definedName name="表3" localSheetId="4">#REF!</definedName>
    <definedName name="表3" localSheetId="31">#REF!</definedName>
    <definedName name="表3" localSheetId="32">#REF!</definedName>
    <definedName name="表3" localSheetId="5">#REF!</definedName>
    <definedName name="表3" localSheetId="9">#REF!</definedName>
    <definedName name="表3">#REF!</definedName>
    <definedName name="表5" localSheetId="17">#REF!</definedName>
    <definedName name="表5" localSheetId="18">#REF!</definedName>
    <definedName name="表5" localSheetId="19">#REF!</definedName>
    <definedName name="表5" localSheetId="3">#REF!</definedName>
    <definedName name="表5" localSheetId="23">#REF!</definedName>
    <definedName name="表5" localSheetId="24">#REF!</definedName>
    <definedName name="表5" localSheetId="29">#REF!</definedName>
    <definedName name="表5" localSheetId="4">#REF!</definedName>
    <definedName name="表5" localSheetId="31">#REF!</definedName>
    <definedName name="表5" localSheetId="32">#REF!</definedName>
    <definedName name="表5" localSheetId="5">#REF!</definedName>
    <definedName name="表5" localSheetId="9">#REF!</definedName>
    <definedName name="表5" localSheetId="0">#REF!</definedName>
    <definedName name="表5">#REF!</definedName>
    <definedName name="表十" localSheetId="17">#REF!</definedName>
    <definedName name="表十" localSheetId="18">#REF!</definedName>
    <definedName name="表十" localSheetId="19">#REF!</definedName>
    <definedName name="表十" localSheetId="3">#REF!</definedName>
    <definedName name="表十" localSheetId="23">#REF!</definedName>
    <definedName name="表十" localSheetId="24">#REF!</definedName>
    <definedName name="表十" localSheetId="29">#REF!</definedName>
    <definedName name="表十" localSheetId="4">#REF!</definedName>
    <definedName name="表十" localSheetId="31">#REF!</definedName>
    <definedName name="表十" localSheetId="32">#REF!</definedName>
    <definedName name="表十" localSheetId="5">#REF!</definedName>
    <definedName name="表十" localSheetId="9">#REF!</definedName>
    <definedName name="表十">#REF!</definedName>
    <definedName name="财政供养" localSheetId="17">#REF!</definedName>
    <definedName name="财政供养" localSheetId="18">#REF!</definedName>
    <definedName name="财政供养" localSheetId="19">#REF!</definedName>
    <definedName name="财政供养" localSheetId="3">#REF!</definedName>
    <definedName name="财政供养" localSheetId="23">#REF!</definedName>
    <definedName name="财政供养" localSheetId="24">#REF!</definedName>
    <definedName name="财政供养" localSheetId="31">#REF!</definedName>
    <definedName name="财政供养" localSheetId="32">#REF!</definedName>
    <definedName name="财政供养" localSheetId="9">#REF!</definedName>
    <definedName name="财政供养">#REF!</definedName>
    <definedName name="处室" localSheetId="17">#REF!</definedName>
    <definedName name="处室" localSheetId="18">#REF!</definedName>
    <definedName name="处室" localSheetId="19">#REF!</definedName>
    <definedName name="处室" localSheetId="3">#REF!</definedName>
    <definedName name="处室" localSheetId="23">#REF!</definedName>
    <definedName name="处室" localSheetId="24">#REF!</definedName>
    <definedName name="处室" localSheetId="29">#REF!</definedName>
    <definedName name="处室" localSheetId="4">#REF!</definedName>
    <definedName name="处室" localSheetId="31">#REF!</definedName>
    <definedName name="处室" localSheetId="32">#REF!</definedName>
    <definedName name="处室" localSheetId="5">#REF!</definedName>
    <definedName name="处室" localSheetId="9">#REF!</definedName>
    <definedName name="处室">#REF!</definedName>
    <definedName name="代码" localSheetId="17">#REF!</definedName>
    <definedName name="代码" localSheetId="18">#REF!</definedName>
    <definedName name="代码" localSheetId="19">#REF!</definedName>
    <definedName name="代码" localSheetId="3">#REF!</definedName>
    <definedName name="代码" localSheetId="23">#REF!</definedName>
    <definedName name="代码" localSheetId="24">#REF!</definedName>
    <definedName name="代码" localSheetId="31">#REF!</definedName>
    <definedName name="代码" localSheetId="32">#REF!</definedName>
    <definedName name="代码" localSheetId="9">#REF!</definedName>
    <definedName name="代码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3">#REF!</definedName>
    <definedName name="地区名称" localSheetId="23">#REF!</definedName>
    <definedName name="地区名称" localSheetId="24">#REF!</definedName>
    <definedName name="地区名称" localSheetId="29">#REF!</definedName>
    <definedName name="地区名称" localSheetId="4">#REF!</definedName>
    <definedName name="地区名称" localSheetId="31">#REF!</definedName>
    <definedName name="地区名称" localSheetId="32">#REF!</definedName>
    <definedName name="地区名称" localSheetId="5">#REF!</definedName>
    <definedName name="地区名称" localSheetId="9">#REF!</definedName>
    <definedName name="地区名称">#REF!</definedName>
    <definedName name="对账" localSheetId="17">#REF!</definedName>
    <definedName name="对账" localSheetId="18">#REF!</definedName>
    <definedName name="对账" localSheetId="19">#REF!</definedName>
    <definedName name="对账" localSheetId="3">#REF!</definedName>
    <definedName name="对账" localSheetId="23">#REF!</definedName>
    <definedName name="对账" localSheetId="24">#REF!</definedName>
    <definedName name="对账" localSheetId="29">#REF!</definedName>
    <definedName name="对账" localSheetId="4">#REF!</definedName>
    <definedName name="对账" localSheetId="31">#REF!</definedName>
    <definedName name="对账" localSheetId="32">#REF!</definedName>
    <definedName name="对账" localSheetId="5">#REF!</definedName>
    <definedName name="对账" localSheetId="9">#REF!</definedName>
    <definedName name="对账">#REF!</definedName>
    <definedName name="分处支出" localSheetId="17">#REF!</definedName>
    <definedName name="分处支出" localSheetId="18">#REF!</definedName>
    <definedName name="分处支出" localSheetId="19">#REF!</definedName>
    <definedName name="分处支出" localSheetId="3">#REF!</definedName>
    <definedName name="分处支出" localSheetId="23">#REF!</definedName>
    <definedName name="分处支出" localSheetId="24">#REF!</definedName>
    <definedName name="分处支出" localSheetId="29">#REF!</definedName>
    <definedName name="分处支出" localSheetId="4">#REF!</definedName>
    <definedName name="分处支出" localSheetId="31">#REF!</definedName>
    <definedName name="分处支出" localSheetId="32">#REF!</definedName>
    <definedName name="分处支出" localSheetId="5">#REF!</definedName>
    <definedName name="分处支出" localSheetId="9">#REF!</definedName>
    <definedName name="分处支出" localSheetId="0">#REF!</definedName>
    <definedName name="分处支出">#REF!</definedName>
    <definedName name="基金处室" localSheetId="17">#REF!</definedName>
    <definedName name="基金处室" localSheetId="18">#REF!</definedName>
    <definedName name="基金处室" localSheetId="19">#REF!</definedName>
    <definedName name="基金处室" localSheetId="3">#REF!</definedName>
    <definedName name="基金处室" localSheetId="23">#REF!</definedName>
    <definedName name="基金处室" localSheetId="24">#REF!</definedName>
    <definedName name="基金处室" localSheetId="29">#REF!</definedName>
    <definedName name="基金处室" localSheetId="4">#REF!</definedName>
    <definedName name="基金处室" localSheetId="31">#REF!</definedName>
    <definedName name="基金处室" localSheetId="32">#REF!</definedName>
    <definedName name="基金处室" localSheetId="5">#REF!</definedName>
    <definedName name="基金处室" localSheetId="9">#REF!</definedName>
    <definedName name="基金处室" localSheetId="0">#REF!</definedName>
    <definedName name="基金处室">#REF!</definedName>
    <definedName name="基金金额" localSheetId="17">#REF!</definedName>
    <definedName name="基金金额" localSheetId="18">#REF!</definedName>
    <definedName name="基金金额" localSheetId="19">#REF!</definedName>
    <definedName name="基金金额" localSheetId="3">#REF!</definedName>
    <definedName name="基金金额" localSheetId="23">#REF!</definedName>
    <definedName name="基金金额" localSheetId="24">#REF!</definedName>
    <definedName name="基金金额" localSheetId="29">#REF!</definedName>
    <definedName name="基金金额" localSheetId="4">#REF!</definedName>
    <definedName name="基金金额" localSheetId="31">#REF!</definedName>
    <definedName name="基金金额" localSheetId="32">#REF!</definedName>
    <definedName name="基金金额" localSheetId="5">#REF!</definedName>
    <definedName name="基金金额" localSheetId="9">#REF!</definedName>
    <definedName name="基金金额" localSheetId="0">#REF!</definedName>
    <definedName name="基金金额">#REF!</definedName>
    <definedName name="基金科目" localSheetId="17">#REF!</definedName>
    <definedName name="基金科目" localSheetId="18">#REF!</definedName>
    <definedName name="基金科目" localSheetId="19">#REF!</definedName>
    <definedName name="基金科目" localSheetId="3">#REF!</definedName>
    <definedName name="基金科目" localSheetId="23">#REF!</definedName>
    <definedName name="基金科目" localSheetId="24">#REF!</definedName>
    <definedName name="基金科目" localSheetId="29">#REF!</definedName>
    <definedName name="基金科目" localSheetId="4">#REF!</definedName>
    <definedName name="基金科目" localSheetId="31">#REF!</definedName>
    <definedName name="基金科目" localSheetId="32">#REF!</definedName>
    <definedName name="基金科目" localSheetId="5">#REF!</definedName>
    <definedName name="基金科目" localSheetId="9">#REF!</definedName>
    <definedName name="基金科目" localSheetId="0">#REF!</definedName>
    <definedName name="基金科目">#REF!</definedName>
    <definedName name="基金类型" localSheetId="17">#REF!</definedName>
    <definedName name="基金类型" localSheetId="18">#REF!</definedName>
    <definedName name="基金类型" localSheetId="19">#REF!</definedName>
    <definedName name="基金类型" localSheetId="3">#REF!</definedName>
    <definedName name="基金类型" localSheetId="23">#REF!</definedName>
    <definedName name="基金类型" localSheetId="24">#REF!</definedName>
    <definedName name="基金类型" localSheetId="29">#REF!</definedName>
    <definedName name="基金类型" localSheetId="4">#REF!</definedName>
    <definedName name="基金类型" localSheetId="31">#REF!</definedName>
    <definedName name="基金类型" localSheetId="32">#REF!</definedName>
    <definedName name="基金类型" localSheetId="5">#REF!</definedName>
    <definedName name="基金类型" localSheetId="9">#REF!</definedName>
    <definedName name="基金类型" localSheetId="0">#REF!</definedName>
    <definedName name="基金类型">#REF!</definedName>
    <definedName name="计算比例3" localSheetId="17">#REF!</definedName>
    <definedName name="计算比例3" localSheetId="18">#REF!</definedName>
    <definedName name="计算比例3" localSheetId="19">#REF!</definedName>
    <definedName name="计算比例3" localSheetId="3">#REF!</definedName>
    <definedName name="计算比例3" localSheetId="23">#REF!</definedName>
    <definedName name="计算比例3" localSheetId="24">#REF!</definedName>
    <definedName name="计算比例3" localSheetId="29">#REF!</definedName>
    <definedName name="计算比例3" localSheetId="4">#REF!</definedName>
    <definedName name="计算比例3" localSheetId="31">#REF!</definedName>
    <definedName name="计算比例3" localSheetId="32">#REF!</definedName>
    <definedName name="计算比例3" localSheetId="5">#REF!</definedName>
    <definedName name="计算比例3" localSheetId="9">#REF!</definedName>
    <definedName name="计算比例3">#REF!</definedName>
    <definedName name="金额" localSheetId="17">#REF!</definedName>
    <definedName name="金额" localSheetId="18">#REF!</definedName>
    <definedName name="金额" localSheetId="19">#REF!</definedName>
    <definedName name="金额" localSheetId="3">#REF!</definedName>
    <definedName name="金额" localSheetId="23">#REF!</definedName>
    <definedName name="金额" localSheetId="24">#REF!</definedName>
    <definedName name="金额" localSheetId="29">#REF!</definedName>
    <definedName name="金额" localSheetId="4">#REF!</definedName>
    <definedName name="金额" localSheetId="31">#REF!</definedName>
    <definedName name="金额" localSheetId="32">#REF!</definedName>
    <definedName name="金额" localSheetId="5">#REF!</definedName>
    <definedName name="金额" localSheetId="9">#REF!</definedName>
    <definedName name="金额">#REF!</definedName>
    <definedName name="科目" localSheetId="17">#REF!</definedName>
    <definedName name="科目" localSheetId="18">#REF!</definedName>
    <definedName name="科目" localSheetId="19">#REF!</definedName>
    <definedName name="科目" localSheetId="3">#REF!</definedName>
    <definedName name="科目" localSheetId="23">#REF!</definedName>
    <definedName name="科目" localSheetId="24">#REF!</definedName>
    <definedName name="科目" localSheetId="29">#REF!</definedName>
    <definedName name="科目" localSheetId="4">#REF!</definedName>
    <definedName name="科目" localSheetId="31">#REF!</definedName>
    <definedName name="科目" localSheetId="32">#REF!</definedName>
    <definedName name="科目" localSheetId="5">#REF!</definedName>
    <definedName name="科目" localSheetId="9">#REF!</definedName>
    <definedName name="科目" localSheetId="0">#REF!</definedName>
    <definedName name="科目">#REF!</definedName>
    <definedName name="类型" localSheetId="17">#REF!</definedName>
    <definedName name="类型" localSheetId="18">#REF!</definedName>
    <definedName name="类型" localSheetId="19">#REF!</definedName>
    <definedName name="类型" localSheetId="3">#REF!</definedName>
    <definedName name="类型" localSheetId="23">#REF!</definedName>
    <definedName name="类型" localSheetId="24">#REF!</definedName>
    <definedName name="类型" localSheetId="29">#REF!</definedName>
    <definedName name="类型" localSheetId="4">#REF!</definedName>
    <definedName name="类型" localSheetId="31">#REF!</definedName>
    <definedName name="类型" localSheetId="32">#REF!</definedName>
    <definedName name="类型" localSheetId="5">#REF!</definedName>
    <definedName name="类型" localSheetId="9">#REF!</definedName>
    <definedName name="类型" localSheetId="0">#REF!</definedName>
    <definedName name="类型">#REF!</definedName>
    <definedName name="社保">#N/A</definedName>
    <definedName name="生产列16" localSheetId="17">#REF!</definedName>
    <definedName name="生产列16" localSheetId="18">#REF!</definedName>
    <definedName name="生产列16" localSheetId="19">#REF!</definedName>
    <definedName name="生产列16" localSheetId="3">#REF!</definedName>
    <definedName name="生产列16" localSheetId="23">#REF!</definedName>
    <definedName name="生产列16" localSheetId="24">#REF!</definedName>
    <definedName name="生产列16" localSheetId="31">#REF!</definedName>
    <definedName name="生产列16" localSheetId="32">#REF!</definedName>
    <definedName name="生产列16" localSheetId="9">#REF!</definedName>
    <definedName name="生产列16">#REF!</definedName>
    <definedName name="生产列17" localSheetId="17">#REF!</definedName>
    <definedName name="生产列17" localSheetId="18">#REF!</definedName>
    <definedName name="生产列17" localSheetId="19">#REF!</definedName>
    <definedName name="生产列17" localSheetId="3">#REF!</definedName>
    <definedName name="生产列17" localSheetId="23">#REF!</definedName>
    <definedName name="生产列17" localSheetId="24">#REF!</definedName>
    <definedName name="生产列17" localSheetId="31">#REF!</definedName>
    <definedName name="生产列17" localSheetId="32">#REF!</definedName>
    <definedName name="生产列17" localSheetId="9">#REF!</definedName>
    <definedName name="生产列17">#REF!</definedName>
    <definedName name="生产列19" localSheetId="17">#REF!</definedName>
    <definedName name="生产列19" localSheetId="18">#REF!</definedName>
    <definedName name="生产列19" localSheetId="19">#REF!</definedName>
    <definedName name="生产列19" localSheetId="3">#REF!</definedName>
    <definedName name="生产列19" localSheetId="23">#REF!</definedName>
    <definedName name="生产列19" localSheetId="24">#REF!</definedName>
    <definedName name="生产列19" localSheetId="31">#REF!</definedName>
    <definedName name="生产列19" localSheetId="32">#REF!</definedName>
    <definedName name="生产列19" localSheetId="9">#REF!</definedName>
    <definedName name="生产列19">#REF!</definedName>
    <definedName name="生产列2" localSheetId="17">#REF!</definedName>
    <definedName name="生产列2" localSheetId="18">#REF!</definedName>
    <definedName name="生产列2" localSheetId="19">#REF!</definedName>
    <definedName name="生产列2" localSheetId="3">#REF!</definedName>
    <definedName name="生产列2" localSheetId="23">#REF!</definedName>
    <definedName name="生产列2" localSheetId="24">#REF!</definedName>
    <definedName name="生产列2" localSheetId="31">#REF!</definedName>
    <definedName name="生产列2" localSheetId="32">#REF!</definedName>
    <definedName name="生产列2" localSheetId="9">#REF!</definedName>
    <definedName name="生产列2">#REF!</definedName>
    <definedName name="生产列20" localSheetId="17">#REF!</definedName>
    <definedName name="生产列20" localSheetId="18">#REF!</definedName>
    <definedName name="生产列20" localSheetId="19">#REF!</definedName>
    <definedName name="生产列20" localSheetId="3">#REF!</definedName>
    <definedName name="生产列20" localSheetId="23">#REF!</definedName>
    <definedName name="生产列20" localSheetId="24">#REF!</definedName>
    <definedName name="生产列20" localSheetId="31">#REF!</definedName>
    <definedName name="生产列20" localSheetId="32">#REF!</definedName>
    <definedName name="生产列20" localSheetId="9">#REF!</definedName>
    <definedName name="生产列20">#REF!</definedName>
    <definedName name="生产列3" localSheetId="17">#REF!</definedName>
    <definedName name="生产列3" localSheetId="18">#REF!</definedName>
    <definedName name="生产列3" localSheetId="19">#REF!</definedName>
    <definedName name="生产列3" localSheetId="3">#REF!</definedName>
    <definedName name="生产列3" localSheetId="23">#REF!</definedName>
    <definedName name="生产列3" localSheetId="24">#REF!</definedName>
    <definedName name="生产列3" localSheetId="31">#REF!</definedName>
    <definedName name="生产列3" localSheetId="32">#REF!</definedName>
    <definedName name="生产列3" localSheetId="9">#REF!</definedName>
    <definedName name="生产列3">#REF!</definedName>
    <definedName name="生产列4" localSheetId="17">#REF!</definedName>
    <definedName name="生产列4" localSheetId="18">#REF!</definedName>
    <definedName name="生产列4" localSheetId="19">#REF!</definedName>
    <definedName name="生产列4" localSheetId="3">#REF!</definedName>
    <definedName name="生产列4" localSheetId="23">#REF!</definedName>
    <definedName name="生产列4" localSheetId="24">#REF!</definedName>
    <definedName name="生产列4" localSheetId="31">#REF!</definedName>
    <definedName name="生产列4" localSheetId="32">#REF!</definedName>
    <definedName name="生产列4" localSheetId="9">#REF!</definedName>
    <definedName name="生产列4">#REF!</definedName>
    <definedName name="生产列5" localSheetId="17">#REF!</definedName>
    <definedName name="生产列5" localSheetId="18">#REF!</definedName>
    <definedName name="生产列5" localSheetId="19">#REF!</definedName>
    <definedName name="生产列5" localSheetId="3">#REF!</definedName>
    <definedName name="生产列5" localSheetId="23">#REF!</definedName>
    <definedName name="生产列5" localSheetId="24">#REF!</definedName>
    <definedName name="生产列5" localSheetId="31">#REF!</definedName>
    <definedName name="生产列5" localSheetId="32">#REF!</definedName>
    <definedName name="生产列5" localSheetId="9">#REF!</definedName>
    <definedName name="生产列5">#REF!</definedName>
    <definedName name="生产列6" localSheetId="17">#REF!</definedName>
    <definedName name="生产列6" localSheetId="18">#REF!</definedName>
    <definedName name="生产列6" localSheetId="19">#REF!</definedName>
    <definedName name="生产列6" localSheetId="3">#REF!</definedName>
    <definedName name="生产列6" localSheetId="23">#REF!</definedName>
    <definedName name="生产列6" localSheetId="24">#REF!</definedName>
    <definedName name="生产列6" localSheetId="31">#REF!</definedName>
    <definedName name="生产列6" localSheetId="32">#REF!</definedName>
    <definedName name="生产列6" localSheetId="9">#REF!</definedName>
    <definedName name="生产列6">#REF!</definedName>
    <definedName name="生产列7" localSheetId="17">#REF!</definedName>
    <definedName name="生产列7" localSheetId="18">#REF!</definedName>
    <definedName name="生产列7" localSheetId="19">#REF!</definedName>
    <definedName name="生产列7" localSheetId="3">#REF!</definedName>
    <definedName name="生产列7" localSheetId="23">#REF!</definedName>
    <definedName name="生产列7" localSheetId="24">#REF!</definedName>
    <definedName name="生产列7" localSheetId="31">#REF!</definedName>
    <definedName name="生产列7" localSheetId="32">#REF!</definedName>
    <definedName name="生产列7" localSheetId="9">#REF!</definedName>
    <definedName name="生产列7">#REF!</definedName>
    <definedName name="生产列8" localSheetId="17">#REF!</definedName>
    <definedName name="生产列8" localSheetId="18">#REF!</definedName>
    <definedName name="生产列8" localSheetId="19">#REF!</definedName>
    <definedName name="生产列8" localSheetId="3">#REF!</definedName>
    <definedName name="生产列8" localSheetId="23">#REF!</definedName>
    <definedName name="生产列8" localSheetId="24">#REF!</definedName>
    <definedName name="生产列8" localSheetId="31">#REF!</definedName>
    <definedName name="生产列8" localSheetId="32">#REF!</definedName>
    <definedName name="生产列8" localSheetId="9">#REF!</definedName>
    <definedName name="生产列8">#REF!</definedName>
    <definedName name="生产列9" localSheetId="17">#REF!</definedName>
    <definedName name="生产列9" localSheetId="18">#REF!</definedName>
    <definedName name="生产列9" localSheetId="19">#REF!</definedName>
    <definedName name="生产列9" localSheetId="3">#REF!</definedName>
    <definedName name="生产列9" localSheetId="23">#REF!</definedName>
    <definedName name="生产列9" localSheetId="24">#REF!</definedName>
    <definedName name="生产列9" localSheetId="31">#REF!</definedName>
    <definedName name="生产列9" localSheetId="32">#REF!</definedName>
    <definedName name="生产列9" localSheetId="9">#REF!</definedName>
    <definedName name="生产列9">#REF!</definedName>
    <definedName name="生产期" localSheetId="17">#REF!</definedName>
    <definedName name="生产期" localSheetId="18">#REF!</definedName>
    <definedName name="生产期" localSheetId="19">#REF!</definedName>
    <definedName name="生产期" localSheetId="3">#REF!</definedName>
    <definedName name="生产期" localSheetId="23">#REF!</definedName>
    <definedName name="生产期" localSheetId="24">#REF!</definedName>
    <definedName name="生产期" localSheetId="31">#REF!</definedName>
    <definedName name="生产期" localSheetId="32">#REF!</definedName>
    <definedName name="生产期" localSheetId="9">#REF!</definedName>
    <definedName name="生产期">#REF!</definedName>
    <definedName name="生产期1" localSheetId="17">#REF!</definedName>
    <definedName name="生产期1" localSheetId="18">#REF!</definedName>
    <definedName name="生产期1" localSheetId="19">#REF!</definedName>
    <definedName name="生产期1" localSheetId="3">#REF!</definedName>
    <definedName name="生产期1" localSheetId="23">#REF!</definedName>
    <definedName name="生产期1" localSheetId="24">#REF!</definedName>
    <definedName name="生产期1" localSheetId="31">#REF!</definedName>
    <definedName name="生产期1" localSheetId="32">#REF!</definedName>
    <definedName name="生产期1" localSheetId="9">#REF!</definedName>
    <definedName name="生产期1">#REF!</definedName>
    <definedName name="生产期11" localSheetId="17">#REF!</definedName>
    <definedName name="生产期11" localSheetId="18">#REF!</definedName>
    <definedName name="生产期11" localSheetId="19">#REF!</definedName>
    <definedName name="生产期11" localSheetId="3">#REF!</definedName>
    <definedName name="生产期11" localSheetId="23">#REF!</definedName>
    <definedName name="生产期11" localSheetId="24">#REF!</definedName>
    <definedName name="生产期11" localSheetId="31">#REF!</definedName>
    <definedName name="生产期11" localSheetId="32">#REF!</definedName>
    <definedName name="生产期11" localSheetId="9">#REF!</definedName>
    <definedName name="生产期11">#REF!</definedName>
    <definedName name="生产期123" localSheetId="17">#REF!</definedName>
    <definedName name="生产期123" localSheetId="18">#REF!</definedName>
    <definedName name="生产期123" localSheetId="19">#REF!</definedName>
    <definedName name="生产期123" localSheetId="3">#REF!</definedName>
    <definedName name="生产期123" localSheetId="23">#REF!</definedName>
    <definedName name="生产期123" localSheetId="24">#REF!</definedName>
    <definedName name="生产期123" localSheetId="31">#REF!</definedName>
    <definedName name="生产期123" localSheetId="32">#REF!</definedName>
    <definedName name="生产期123" localSheetId="9">#REF!</definedName>
    <definedName name="生产期123">#REF!</definedName>
    <definedName name="生产期15" localSheetId="17">#REF!</definedName>
    <definedName name="生产期15" localSheetId="18">#REF!</definedName>
    <definedName name="生产期15" localSheetId="19">#REF!</definedName>
    <definedName name="生产期15" localSheetId="3">#REF!</definedName>
    <definedName name="生产期15" localSheetId="23">#REF!</definedName>
    <definedName name="生产期15" localSheetId="24">#REF!</definedName>
    <definedName name="生产期15" localSheetId="31">#REF!</definedName>
    <definedName name="生产期15" localSheetId="32">#REF!</definedName>
    <definedName name="生产期15" localSheetId="9">#REF!</definedName>
    <definedName name="生产期15">#REF!</definedName>
    <definedName name="生产期16" localSheetId="17">#REF!</definedName>
    <definedName name="生产期16" localSheetId="18">#REF!</definedName>
    <definedName name="生产期16" localSheetId="19">#REF!</definedName>
    <definedName name="生产期16" localSheetId="3">#REF!</definedName>
    <definedName name="生产期16" localSheetId="23">#REF!</definedName>
    <definedName name="生产期16" localSheetId="24">#REF!</definedName>
    <definedName name="生产期16" localSheetId="31">#REF!</definedName>
    <definedName name="生产期16" localSheetId="32">#REF!</definedName>
    <definedName name="生产期16" localSheetId="9">#REF!</definedName>
    <definedName name="生产期16">#REF!</definedName>
    <definedName name="生产期17" localSheetId="17">#REF!</definedName>
    <definedName name="生产期17" localSheetId="18">#REF!</definedName>
    <definedName name="生产期17" localSheetId="19">#REF!</definedName>
    <definedName name="生产期17" localSheetId="3">#REF!</definedName>
    <definedName name="生产期17" localSheetId="23">#REF!</definedName>
    <definedName name="生产期17" localSheetId="24">#REF!</definedName>
    <definedName name="生产期17" localSheetId="31">#REF!</definedName>
    <definedName name="生产期17" localSheetId="32">#REF!</definedName>
    <definedName name="生产期17" localSheetId="9">#REF!</definedName>
    <definedName name="生产期17">#REF!</definedName>
    <definedName name="生产期18" localSheetId="17">#REF!</definedName>
    <definedName name="生产期18" localSheetId="18">#REF!</definedName>
    <definedName name="生产期18" localSheetId="19">#REF!</definedName>
    <definedName name="生产期18" localSheetId="3">#REF!</definedName>
    <definedName name="生产期18" localSheetId="23">#REF!</definedName>
    <definedName name="生产期18" localSheetId="24">#REF!</definedName>
    <definedName name="生产期18" localSheetId="31">#REF!</definedName>
    <definedName name="生产期18" localSheetId="32">#REF!</definedName>
    <definedName name="生产期18" localSheetId="9">#REF!</definedName>
    <definedName name="生产期18">#REF!</definedName>
    <definedName name="生产期19" localSheetId="17">#REF!</definedName>
    <definedName name="生产期19" localSheetId="18">#REF!</definedName>
    <definedName name="生产期19" localSheetId="19">#REF!</definedName>
    <definedName name="生产期19" localSheetId="3">#REF!</definedName>
    <definedName name="生产期19" localSheetId="23">#REF!</definedName>
    <definedName name="生产期19" localSheetId="24">#REF!</definedName>
    <definedName name="生产期19" localSheetId="31">#REF!</definedName>
    <definedName name="生产期19" localSheetId="32">#REF!</definedName>
    <definedName name="生产期19" localSheetId="9">#REF!</definedName>
    <definedName name="生产期19">#REF!</definedName>
    <definedName name="生产期2" localSheetId="17">#REF!</definedName>
    <definedName name="生产期2" localSheetId="18">#REF!</definedName>
    <definedName name="生产期2" localSheetId="19">#REF!</definedName>
    <definedName name="生产期2" localSheetId="3">#REF!</definedName>
    <definedName name="生产期2" localSheetId="23">#REF!</definedName>
    <definedName name="生产期2" localSheetId="24">#REF!</definedName>
    <definedName name="生产期2" localSheetId="31">#REF!</definedName>
    <definedName name="生产期2" localSheetId="32">#REF!</definedName>
    <definedName name="生产期2" localSheetId="9">#REF!</definedName>
    <definedName name="生产期2">#REF!</definedName>
    <definedName name="生产期20" localSheetId="17">#REF!</definedName>
    <definedName name="生产期20" localSheetId="18">#REF!</definedName>
    <definedName name="生产期20" localSheetId="19">#REF!</definedName>
    <definedName name="生产期20" localSheetId="3">#REF!</definedName>
    <definedName name="生产期20" localSheetId="23">#REF!</definedName>
    <definedName name="生产期20" localSheetId="24">#REF!</definedName>
    <definedName name="生产期20" localSheetId="31">#REF!</definedName>
    <definedName name="生产期20" localSheetId="32">#REF!</definedName>
    <definedName name="生产期20" localSheetId="9">#REF!</definedName>
    <definedName name="生产期20">#REF!</definedName>
    <definedName name="生产期3" localSheetId="17">#REF!</definedName>
    <definedName name="生产期3" localSheetId="18">#REF!</definedName>
    <definedName name="生产期3" localSheetId="19">#REF!</definedName>
    <definedName name="生产期3" localSheetId="3">#REF!</definedName>
    <definedName name="生产期3" localSheetId="23">#REF!</definedName>
    <definedName name="生产期3" localSheetId="24">#REF!</definedName>
    <definedName name="生产期3" localSheetId="31">#REF!</definedName>
    <definedName name="生产期3" localSheetId="32">#REF!</definedName>
    <definedName name="生产期3" localSheetId="9">#REF!</definedName>
    <definedName name="生产期3">#REF!</definedName>
    <definedName name="生产期4" localSheetId="17">#REF!</definedName>
    <definedName name="生产期4" localSheetId="18">#REF!</definedName>
    <definedName name="生产期4" localSheetId="19">#REF!</definedName>
    <definedName name="生产期4" localSheetId="3">#REF!</definedName>
    <definedName name="生产期4" localSheetId="23">#REF!</definedName>
    <definedName name="生产期4" localSheetId="24">#REF!</definedName>
    <definedName name="生产期4" localSheetId="31">#REF!</definedName>
    <definedName name="生产期4" localSheetId="32">#REF!</definedName>
    <definedName name="生产期4" localSheetId="9">#REF!</definedName>
    <definedName name="生产期4">#REF!</definedName>
    <definedName name="生产期5" localSheetId="17">#REF!</definedName>
    <definedName name="生产期5" localSheetId="18">#REF!</definedName>
    <definedName name="生产期5" localSheetId="19">#REF!</definedName>
    <definedName name="生产期5" localSheetId="3">#REF!</definedName>
    <definedName name="生产期5" localSheetId="23">#REF!</definedName>
    <definedName name="生产期5" localSheetId="24">#REF!</definedName>
    <definedName name="生产期5" localSheetId="31">#REF!</definedName>
    <definedName name="生产期5" localSheetId="32">#REF!</definedName>
    <definedName name="生产期5" localSheetId="9">#REF!</definedName>
    <definedName name="生产期5">#REF!</definedName>
    <definedName name="生产期6" localSheetId="17">#REF!</definedName>
    <definedName name="生产期6" localSheetId="18">#REF!</definedName>
    <definedName name="生产期6" localSheetId="19">#REF!</definedName>
    <definedName name="生产期6" localSheetId="3">#REF!</definedName>
    <definedName name="生产期6" localSheetId="23">#REF!</definedName>
    <definedName name="生产期6" localSheetId="24">#REF!</definedName>
    <definedName name="生产期6" localSheetId="31">#REF!</definedName>
    <definedName name="生产期6" localSheetId="32">#REF!</definedName>
    <definedName name="生产期6" localSheetId="9">#REF!</definedName>
    <definedName name="生产期6">#REF!</definedName>
    <definedName name="生产期7" localSheetId="17">#REF!</definedName>
    <definedName name="生产期7" localSheetId="18">#REF!</definedName>
    <definedName name="生产期7" localSheetId="19">#REF!</definedName>
    <definedName name="生产期7" localSheetId="3">#REF!</definedName>
    <definedName name="生产期7" localSheetId="23">#REF!</definedName>
    <definedName name="生产期7" localSheetId="24">#REF!</definedName>
    <definedName name="生产期7" localSheetId="31">#REF!</definedName>
    <definedName name="生产期7" localSheetId="32">#REF!</definedName>
    <definedName name="生产期7" localSheetId="9">#REF!</definedName>
    <definedName name="生产期7">#REF!</definedName>
    <definedName name="生产期8" localSheetId="17">#REF!</definedName>
    <definedName name="生产期8" localSheetId="18">#REF!</definedName>
    <definedName name="生产期8" localSheetId="19">#REF!</definedName>
    <definedName name="生产期8" localSheetId="3">#REF!</definedName>
    <definedName name="生产期8" localSheetId="23">#REF!</definedName>
    <definedName name="生产期8" localSheetId="24">#REF!</definedName>
    <definedName name="生产期8" localSheetId="31">#REF!</definedName>
    <definedName name="生产期8" localSheetId="32">#REF!</definedName>
    <definedName name="生产期8" localSheetId="9">#REF!</definedName>
    <definedName name="生产期8">#REF!</definedName>
    <definedName name="生产期9" localSheetId="17">#REF!</definedName>
    <definedName name="生产期9" localSheetId="18">#REF!</definedName>
    <definedName name="生产期9" localSheetId="19">#REF!</definedName>
    <definedName name="生产期9" localSheetId="3">#REF!</definedName>
    <definedName name="生产期9" localSheetId="23">#REF!</definedName>
    <definedName name="生产期9" localSheetId="24">#REF!</definedName>
    <definedName name="生产期9" localSheetId="31">#REF!</definedName>
    <definedName name="生产期9" localSheetId="32">#REF!</definedName>
    <definedName name="生产期9" localSheetId="9">#REF!</definedName>
    <definedName name="生产期9">#REF!</definedName>
    <definedName name="投入" localSheetId="17">#REF!</definedName>
    <definedName name="投入" localSheetId="18">#REF!</definedName>
    <definedName name="投入" localSheetId="19">#REF!</definedName>
    <definedName name="投入" localSheetId="3">#REF!</definedName>
    <definedName name="投入" localSheetId="23">#REF!</definedName>
    <definedName name="投入" localSheetId="24">#REF!</definedName>
    <definedName name="投入" localSheetId="29">#REF!</definedName>
    <definedName name="投入" localSheetId="31">#REF!</definedName>
    <definedName name="投入" localSheetId="32">#REF!</definedName>
    <definedName name="投入" localSheetId="9">#REF!</definedName>
    <definedName name="投入">#REF!</definedName>
    <definedName name="주택사업본부" localSheetId="17">#REF!</definedName>
    <definedName name="주택사업본부" localSheetId="18">#REF!</definedName>
    <definedName name="주택사업본부" localSheetId="19">#REF!</definedName>
    <definedName name="주택사업본부" localSheetId="3">#REF!</definedName>
    <definedName name="주택사업본부" localSheetId="23">#REF!</definedName>
    <definedName name="주택사업본부" localSheetId="24">#REF!</definedName>
    <definedName name="주택사업본부" localSheetId="31">#REF!</definedName>
    <definedName name="주택사업본부" localSheetId="32">#REF!</definedName>
    <definedName name="주택사업본부" localSheetId="9">#REF!</definedName>
    <definedName name="주택사업본부">#REF!</definedName>
    <definedName name="철구사업본부" localSheetId="17">#REF!</definedName>
    <definedName name="철구사업본부" localSheetId="18">#REF!</definedName>
    <definedName name="철구사업본부" localSheetId="19">#REF!</definedName>
    <definedName name="철구사업본부" localSheetId="3">#REF!</definedName>
    <definedName name="철구사업본부" localSheetId="23">#REF!</definedName>
    <definedName name="철구사업본부" localSheetId="24">#REF!</definedName>
    <definedName name="철구사업본부" localSheetId="31">#REF!</definedName>
    <definedName name="철구사업본부" localSheetId="32">#REF!</definedName>
    <definedName name="철구사업본부" localSheetId="9">#REF!</definedName>
    <definedName name="철구사업본부">#REF!</definedName>
    <definedName name="_xlnm.Print_Area" localSheetId="18">'表17'!$A$1:$I$15</definedName>
  </definedNames>
  <calcPr fullCalcOnLoad="1"/>
</workbook>
</file>

<file path=xl/sharedStrings.xml><?xml version="1.0" encoding="utf-8"?>
<sst xmlns="http://schemas.openxmlformats.org/spreadsheetml/2006/main" count="1658" uniqueCount="1212">
  <si>
    <t>2019年广州市从化区区级</t>
  </si>
  <si>
    <t>财政决算草案</t>
  </si>
  <si>
    <t>目    录</t>
  </si>
  <si>
    <r>
      <t>一、一般公共预算</t>
    </r>
    <r>
      <rPr>
        <sz val="14"/>
        <rFont val="Arial"/>
        <family val="2"/>
      </rPr>
      <t xml:space="preserve"> </t>
    </r>
  </si>
  <si>
    <t>1.2019年广州市从化区级一般公共预算收入决算表</t>
  </si>
  <si>
    <t>2.2019年广州市从化区级上级补助收入决算表</t>
  </si>
  <si>
    <t>3.2019年广州市从化区级一般公共预算支出决算表（按功能分类）</t>
  </si>
  <si>
    <t>4.2019年广州市从化区本级一般公共预算支出决算表（按功能分类）</t>
  </si>
  <si>
    <t>5.2019年广州市从化区本级一般公共预算支出决算表（按政府经济分类）</t>
  </si>
  <si>
    <t>6.2019年广州市从化区本级一般公共预算基本支出决算表（按经济分类）</t>
  </si>
  <si>
    <t>7.2019年广州市从化区本级一般公共预算“三公”经费决算表</t>
  </si>
  <si>
    <t>8.2019年广州市从化区级一般公共预算税收返还和转移支付决算表（按项目分地区）</t>
  </si>
  <si>
    <t>9.2019年广州市从化区本级一般公共预算上年结转资金决算表</t>
  </si>
  <si>
    <r>
      <t>二、政府性基金预算</t>
    </r>
    <r>
      <rPr>
        <sz val="14"/>
        <rFont val="Arial"/>
        <family val="2"/>
      </rPr>
      <t xml:space="preserve"> </t>
    </r>
  </si>
  <si>
    <t>10.2019年广州市从化区级政府性基金预算收入决算表</t>
  </si>
  <si>
    <t>11. 2019年广州市从化区级政府性基金预算支出决算表</t>
  </si>
  <si>
    <t>12.2019年广州市从化区级政府性基金预算支出决算表（按功能分类）</t>
  </si>
  <si>
    <t>13.2019年广州市从化区本级政府性基金预算支出决算表（按政府经济分类）</t>
  </si>
  <si>
    <t>14.2019年广州市从化区级政府性基金转移支付决算表（按项目分地区）</t>
  </si>
  <si>
    <t>15.2019年广州市从化区本级政府性基金预算支出明细决算表（按功能分类）</t>
  </si>
  <si>
    <r>
      <t>三、国有资本经营预算</t>
    </r>
    <r>
      <rPr>
        <sz val="14"/>
        <rFont val="Arial"/>
        <family val="2"/>
      </rPr>
      <t xml:space="preserve"> </t>
    </r>
  </si>
  <si>
    <t>16.2019年广州市从化区级国有资本经营预算收入决算表</t>
  </si>
  <si>
    <t>17.2019年广州市从化区级国有资本经营预算支出决算表</t>
  </si>
  <si>
    <t>18.2019年广州市从化区本级国有资本经营预算支出决算表（按政府经济分类）</t>
  </si>
  <si>
    <t>19.2019年广州市从化区级国有资本经营预算转移支付决算表</t>
  </si>
  <si>
    <t>四、社会保险基金预算</t>
  </si>
  <si>
    <t>20.2019年广州市从化区社会保险基金预算收入决算表</t>
  </si>
  <si>
    <t>21.2019年广州市从化区社会保险基金预算支出决算表</t>
  </si>
  <si>
    <t>五、地方政府债务</t>
  </si>
  <si>
    <t>22.2019年广州市从化区地方政府债务限额和余额决算情况表</t>
  </si>
  <si>
    <t>23.2019年广州市从化区地方政府债务发行及还本付息情况表</t>
  </si>
  <si>
    <t>24.2019年广州市从化区本级地方政府债券使用情况表</t>
  </si>
  <si>
    <t>六、其他报表</t>
  </si>
  <si>
    <t>25.2019年广州市从化区级财政专户管理资金收入决算表</t>
  </si>
  <si>
    <t>26.2019年广州市从化区级财政专户管理资金支出决算表</t>
  </si>
  <si>
    <t>27.2019年广州市从化区级财政专项资金支出情况表</t>
  </si>
  <si>
    <t>28.2019年广州市从化区级基本建设统筹金支出情况表　　</t>
  </si>
  <si>
    <t>29.2019年广州市从化区本级财政安排重点建设项目情况表</t>
  </si>
  <si>
    <t>30.2019年广州市从化区本级十件民生实事使用情况表</t>
  </si>
  <si>
    <t>31.2019年广州市从化区级部门收支决算表</t>
  </si>
  <si>
    <t xml:space="preserve">    </t>
  </si>
  <si>
    <t>2019年广州市从化区级一般公共预算收入决算表</t>
  </si>
  <si>
    <t>单位：万元</t>
  </si>
  <si>
    <t>项   目</t>
  </si>
  <si>
    <t>2019年预算数</t>
  </si>
  <si>
    <t>2019年调整预算数</t>
  </si>
  <si>
    <t>2019年决算数</t>
  </si>
  <si>
    <t>完成调整预算数</t>
  </si>
  <si>
    <t>2018年决算数</t>
  </si>
  <si>
    <t>增长额</t>
  </si>
  <si>
    <t>增长%</t>
  </si>
  <si>
    <t>一、本级一般公共预算收入</t>
  </si>
  <si>
    <t xml:space="preserve">   （一）税收收入</t>
  </si>
  <si>
    <t>　　增值税</t>
  </si>
  <si>
    <t>　　营业税</t>
  </si>
  <si>
    <t>　　企业所得税</t>
  </si>
  <si>
    <t>　　个人所得税</t>
  </si>
  <si>
    <t xml:space="preserve">    城市维护建设税</t>
  </si>
  <si>
    <t xml:space="preserve">    房产税</t>
  </si>
  <si>
    <t xml:space="preserve">    土地增值税</t>
  </si>
  <si>
    <t xml:space="preserve">    车船税</t>
  </si>
  <si>
    <t xml:space="preserve">    契税</t>
  </si>
  <si>
    <t xml:space="preserve">    其他税收收入</t>
  </si>
  <si>
    <t xml:space="preserve">   （二）非税收入</t>
  </si>
  <si>
    <t>　　专项收入</t>
  </si>
  <si>
    <t>　　行政事业性收费收入</t>
  </si>
  <si>
    <t>　　罚没收入</t>
  </si>
  <si>
    <t>　　国有资源(资产)有偿使用收入</t>
  </si>
  <si>
    <t xml:space="preserve">    政府住房基金收入</t>
  </si>
  <si>
    <t>　　其他收入</t>
  </si>
  <si>
    <t>二、上级补助收入</t>
  </si>
  <si>
    <t>三、下级上解收入</t>
  </si>
  <si>
    <t>四、发行地方政府债券收入</t>
  </si>
  <si>
    <t xml:space="preserve">  其中：新增一般债券收入</t>
  </si>
  <si>
    <t xml:space="preserve">       置换一般债券收入</t>
  </si>
  <si>
    <t>五、债务转贷收入</t>
  </si>
  <si>
    <t>六、国债转贷资金上年结余</t>
  </si>
  <si>
    <t>七、调入资金</t>
  </si>
  <si>
    <t>八、调入预算稳定调节基金</t>
  </si>
  <si>
    <t>九、上年结余</t>
  </si>
  <si>
    <t>总收入</t>
  </si>
  <si>
    <t>注：调整预算数为调整后预算数，即年初预算数加上经区人大常委会审议通过的预算调整数,下同。</t>
  </si>
  <si>
    <t>2019年广州市从化区级上级补助收入决算表</t>
  </si>
  <si>
    <t>项目</t>
  </si>
  <si>
    <t>2018年</t>
  </si>
  <si>
    <t>加减额</t>
  </si>
  <si>
    <t>加减%</t>
  </si>
  <si>
    <r>
      <t xml:space="preserve">             </t>
    </r>
    <r>
      <rPr>
        <b/>
        <sz val="12"/>
        <rFont val="宋体"/>
        <family val="0"/>
      </rPr>
      <t xml:space="preserve"> 上级补助收入合计</t>
    </r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</si>
  <si>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</si>
  <si>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</si>
  <si>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</si>
  <si>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</si>
  <si>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</si>
  <si>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</si>
  <si>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</si>
  <si>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</si>
  <si>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</si>
  <si>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</si>
  <si>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</si>
  <si>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</si>
  <si>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</si>
  <si>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</si>
  <si>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</si>
  <si>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</si>
  <si>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</si>
  <si>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</si>
  <si>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</si>
  <si>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</si>
  <si>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</si>
  <si>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</si>
  <si>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</si>
  <si>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</si>
  <si>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</si>
  <si>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</si>
  <si>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</si>
  <si>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</si>
  <si>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</si>
  <si>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</si>
  <si>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</si>
  <si>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</si>
  <si>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</si>
  <si>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</si>
  <si>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</si>
  <si>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</si>
  <si>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</si>
  <si>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</si>
  <si>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</si>
  <si>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</si>
  <si>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</si>
  <si>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</si>
  <si>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</si>
  <si>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</si>
  <si>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</si>
  <si>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自然资源海洋气象等</t>
  </si>
  <si>
    <t xml:space="preserve">    住房保障</t>
  </si>
  <si>
    <t xml:space="preserve">    粮油物资储备</t>
  </si>
  <si>
    <t xml:space="preserve">    其他收入</t>
  </si>
  <si>
    <t>2019年广州市从化区级一般公共预算支出决算表
（按功能分类）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</si>
  <si>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</si>
  <si>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</si>
  <si>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</si>
  <si>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</si>
  <si>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</si>
  <si>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</si>
  <si>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</si>
  <si>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</si>
  <si>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</si>
  <si>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</si>
  <si>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</si>
  <si>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</si>
  <si>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</si>
  <si>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</si>
  <si>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</si>
  <si>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</si>
  <si>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</si>
  <si>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</si>
  <si>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</si>
  <si>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</si>
  <si>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</si>
  <si>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</si>
  <si>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</si>
  <si>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</si>
  <si>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本级支出小计</t>
  </si>
  <si>
    <t>二十五、转移性支出</t>
  </si>
  <si>
    <t xml:space="preserve">          补助下级支出</t>
  </si>
  <si>
    <t xml:space="preserve">          上解上级支出</t>
  </si>
  <si>
    <t>二十六、债务还本支出</t>
  </si>
  <si>
    <t>二十七、债券转贷支出</t>
  </si>
  <si>
    <t>二十八、安排预算稳定调节基金</t>
  </si>
  <si>
    <t>二十九、年终结余</t>
  </si>
  <si>
    <t xml:space="preserve">        其中：结转下年的支出</t>
  </si>
  <si>
    <t xml:space="preserve">              净结余</t>
  </si>
  <si>
    <t>总支出</t>
  </si>
  <si>
    <t>2019年广州市从化区本级一般公共预算支出决算表
（按功能分类）</t>
  </si>
  <si>
    <t>单位:万元</t>
  </si>
  <si>
    <t>项  目</t>
  </si>
  <si>
    <t>本级一般公共预算支出合计</t>
  </si>
  <si>
    <t xml:space="preserve">  人大事务</t>
  </si>
  <si>
    <t xml:space="preserve">    行政运行</t>
  </si>
  <si>
    <t xml:space="preserve">    一般行政管理事务</t>
  </si>
  <si>
    <t xml:space="preserve">    其他人大事务支出</t>
  </si>
  <si>
    <t xml:space="preserve">  政协事务</t>
  </si>
  <si>
    <t xml:space="preserve">  政府办公厅(室)及相关机构事务</t>
  </si>
  <si>
    <t xml:space="preserve">    专项业务活动</t>
  </si>
  <si>
    <t xml:space="preserve">    政务公开审批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</si>
  <si>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</si>
  <si>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</si>
  <si>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</si>
  <si>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</si>
  <si>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</si>
  <si>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</si>
  <si>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</si>
  <si>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</si>
  <si>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</si>
  <si>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</si>
  <si>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</si>
  <si>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</si>
  <si>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</si>
  <si>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</si>
  <si>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</si>
  <si>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</si>
  <si>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</si>
  <si>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</si>
  <si>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</si>
  <si>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</si>
  <si>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政府特殊津贴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</si>
  <si>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</si>
  <si>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</si>
  <si>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</si>
  <si>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</si>
  <si>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</si>
  <si>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</si>
  <si>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</si>
  <si>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知识产权事务</t>
  </si>
  <si>
    <t xml:space="preserve">    专利试点和产业化推进</t>
  </si>
  <si>
    <t xml:space="preserve">  港澳台侨事务</t>
  </si>
  <si>
    <t xml:space="preserve">    台湾事务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</si>
  <si>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</si>
  <si>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</si>
  <si>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</si>
  <si>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</si>
  <si>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参政议政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</si>
  <si>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</si>
  <si>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</si>
  <si>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</si>
  <si>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</si>
  <si>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</si>
  <si>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</si>
  <si>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</si>
  <si>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</si>
  <si>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</si>
  <si>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</si>
  <si>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</si>
  <si>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</si>
  <si>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</si>
  <si>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</si>
  <si>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</si>
  <si>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市场监督管理技术支持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</si>
  <si>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</si>
  <si>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</si>
  <si>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</si>
  <si>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</si>
  <si>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</si>
  <si>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</si>
  <si>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民兵</t>
  </si>
  <si>
    <t xml:space="preserve">    其他国防动员支出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</si>
  <si>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</si>
  <si>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</si>
  <si>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</si>
  <si>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</si>
  <si>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</si>
  <si>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</si>
  <si>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</si>
  <si>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</si>
  <si>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</si>
  <si>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</si>
  <si>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</si>
  <si>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</si>
  <si>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</si>
  <si>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</si>
  <si>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国家保密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</si>
  <si>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</si>
  <si>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</si>
  <si>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</si>
  <si>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机关服务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</si>
  <si>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</si>
  <si>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</si>
  <si>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</si>
  <si>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</si>
  <si>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</si>
  <si>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</si>
  <si>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</si>
  <si>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</si>
  <si>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</si>
  <si>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</si>
  <si>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</si>
  <si>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</si>
  <si>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</si>
  <si>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</si>
  <si>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</si>
  <si>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</si>
  <si>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</si>
  <si>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</si>
  <si>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其他进修及培训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</si>
  <si>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</si>
  <si>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</si>
  <si>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</si>
  <si>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</si>
  <si>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</si>
  <si>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</si>
  <si>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</si>
  <si>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 其他应用研究支出</t>
  </si>
  <si>
    <t xml:space="preserve">  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</si>
  <si>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</si>
  <si>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</si>
  <si>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</si>
  <si>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社会科学</t>
  </si>
  <si>
    <t xml:space="preserve">    其他社会科学支出</t>
  </si>
  <si>
    <t xml:space="preserve">  科学技术普及</t>
  </si>
  <si>
    <t xml:space="preserve">    机构运行</t>
  </si>
  <si>
    <t xml:space="preserve">    科普活动</t>
  </si>
  <si>
    <t xml:space="preserve">  科技重大项目</t>
  </si>
  <si>
    <t xml:space="preserve">      科技重大专项</t>
  </si>
  <si>
    <t xml:space="preserve">      重点研发计划</t>
  </si>
  <si>
    <t xml:space="preserve">  其他科学技术支出（款）</t>
  </si>
  <si>
    <t xml:space="preserve">    科学奖励</t>
  </si>
  <si>
    <t xml:space="preserve">    其他科学技术支出（项）</t>
  </si>
  <si>
    <t xml:space="preserve">  文化和旅游</t>
  </si>
  <si>
    <t xml:space="preserve">    图书馆</t>
  </si>
  <si>
    <t xml:space="preserve">    文化展示及纪念机构</t>
  </si>
  <si>
    <t xml:space="preserve">    文化活动</t>
  </si>
  <si>
    <t xml:space="preserve">    群众文化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</si>
  <si>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</si>
  <si>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</si>
  <si>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</si>
  <si>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</si>
  <si>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</si>
  <si>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</si>
  <si>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</si>
  <si>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</si>
  <si>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</si>
  <si>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</si>
  <si>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</si>
  <si>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</si>
  <si>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</si>
  <si>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</si>
  <si>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其他新闻出版广播影视支出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</si>
  <si>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</si>
  <si>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</si>
  <si>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</si>
  <si>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</si>
  <si>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</si>
  <si>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</si>
  <si>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</si>
  <si>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</si>
  <si>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</si>
  <si>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</si>
  <si>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</si>
  <si>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</si>
  <si>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</si>
  <si>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</si>
  <si>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</si>
  <si>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</si>
  <si>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</si>
  <si>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</si>
  <si>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</si>
  <si>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</si>
  <si>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</si>
  <si>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</si>
  <si>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</si>
  <si>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</si>
  <si>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</si>
  <si>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</si>
  <si>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</si>
  <si>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</si>
  <si>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</si>
  <si>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</si>
  <si>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</si>
  <si>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</si>
  <si>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职业培训补贴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</si>
  <si>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</si>
  <si>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</si>
  <si>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</si>
  <si>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</si>
  <si>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</si>
  <si>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</si>
  <si>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</si>
  <si>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</si>
  <si>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</si>
  <si>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</si>
  <si>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</si>
  <si>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</si>
  <si>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</si>
  <si>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</si>
  <si>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</si>
  <si>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</si>
  <si>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</si>
  <si>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</si>
  <si>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</si>
  <si>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</si>
  <si>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</si>
  <si>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</si>
  <si>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</si>
  <si>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</si>
  <si>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</si>
  <si>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</si>
  <si>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</si>
  <si>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</si>
  <si>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</si>
  <si>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</si>
  <si>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</si>
  <si>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</si>
  <si>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</si>
  <si>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</si>
  <si>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</si>
  <si>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</si>
  <si>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>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</si>
  <si>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</si>
  <si>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</si>
  <si>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</si>
  <si>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</si>
  <si>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卫生健康管理事务</t>
  </si>
  <si>
    <t xml:space="preserve">    其他卫生健康管理事务支出</t>
  </si>
  <si>
    <t xml:space="preserve">  公立医院</t>
  </si>
  <si>
    <t xml:space="preserve">    中医(民族)医院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</si>
  <si>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</si>
  <si>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</si>
  <si>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</si>
  <si>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</si>
  <si>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</si>
  <si>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</si>
  <si>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</si>
  <si>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</si>
  <si>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</si>
  <si>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</si>
  <si>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</si>
  <si>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</si>
  <si>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</si>
  <si>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</si>
  <si>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</si>
  <si>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</si>
  <si>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</si>
  <si>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</si>
  <si>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</si>
  <si>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</si>
  <si>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</si>
  <si>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</si>
  <si>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</si>
  <si>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</si>
  <si>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</si>
  <si>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财政对基本医疗保险基金的补助</t>
  </si>
  <si>
    <t xml:space="preserve">    财政对其他基本医疗保险基金的补助</t>
  </si>
  <si>
    <t xml:space="preserve">  优抚对象医疗</t>
  </si>
  <si>
    <t xml:space="preserve">    优抚对象医疗补助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</si>
  <si>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</si>
  <si>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</si>
  <si>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</si>
  <si>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</si>
  <si>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</si>
  <si>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</si>
  <si>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</si>
  <si>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</si>
  <si>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</si>
  <si>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</si>
  <si>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</si>
  <si>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</si>
  <si>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</si>
  <si>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</si>
  <si>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污染减排</t>
  </si>
  <si>
    <t xml:space="preserve">    生态环境执法监察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</si>
  <si>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</si>
  <si>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</si>
  <si>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</si>
  <si>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</si>
  <si>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</si>
  <si>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</si>
  <si>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</si>
  <si>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</si>
  <si>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</si>
  <si>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</si>
  <si>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</si>
  <si>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</si>
  <si>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</si>
  <si>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</si>
  <si>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</si>
  <si>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</si>
  <si>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</si>
  <si>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</si>
  <si>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</si>
  <si>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</si>
  <si>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</si>
  <si>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</si>
  <si>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</si>
  <si>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</si>
  <si>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</si>
  <si>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</si>
  <si>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</si>
  <si>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</si>
  <si>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</si>
  <si>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</si>
  <si>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森林资源管理</t>
  </si>
  <si>
    <t xml:space="preserve">    森林生态效益补偿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</si>
  <si>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</si>
  <si>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</si>
  <si>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</si>
  <si>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</si>
  <si>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</si>
  <si>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</si>
  <si>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</si>
  <si>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</si>
  <si>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</si>
  <si>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</si>
  <si>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</si>
  <si>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农田水利</t>
  </si>
  <si>
    <t xml:space="preserve">    大中型水库移民后期扶持专项支出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</si>
  <si>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</si>
  <si>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</si>
  <si>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</si>
  <si>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</si>
  <si>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其他扶贫支出</t>
  </si>
  <si>
    <t xml:space="preserve">  农业综合开发</t>
  </si>
  <si>
    <t xml:space="preserve">    其他农业综合开发支出</t>
  </si>
  <si>
    <t xml:space="preserve">  普惠金融发展支出</t>
  </si>
  <si>
    <t xml:space="preserve">    农业保险保费补贴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</si>
  <si>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</si>
  <si>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</si>
  <si>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</si>
  <si>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公路建设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</si>
  <si>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</si>
  <si>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</si>
  <si>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</si>
  <si>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</si>
  <si>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</si>
  <si>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</si>
  <si>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</si>
  <si>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  车辆购置税用于公路等基础建设支出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</si>
  <si>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</si>
  <si>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</si>
  <si>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</si>
  <si>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工业和信息产业监管</t>
  </si>
  <si>
    <t xml:space="preserve">    工业信息产业支持</t>
  </si>
  <si>
    <t xml:space="preserve">    其他工业和信息产业监管支出</t>
  </si>
  <si>
    <t xml:space="preserve">  支持中小企业发展和管理支出</t>
  </si>
  <si>
    <t xml:space="preserve">    科技型中小企业技术创新基金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</si>
  <si>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</si>
  <si>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</si>
  <si>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</si>
  <si>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</si>
  <si>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涉外发展服务支出</t>
  </si>
  <si>
    <t xml:space="preserve">    其他涉外发展服务支出</t>
  </si>
  <si>
    <t>十五、自然资源海洋气象等支出</t>
  </si>
  <si>
    <t xml:space="preserve">  自然资源事务</t>
  </si>
  <si>
    <t xml:space="preserve">    土地资源利用与保护</t>
  </si>
  <si>
    <t xml:space="preserve">    自然资源行业业务管理</t>
  </si>
  <si>
    <t xml:space="preserve">    自然资源调查</t>
  </si>
  <si>
    <t xml:space="preserve">    土地资源储备支出</t>
  </si>
  <si>
    <t xml:space="preserve">    地质矿产资源利用与保护</t>
  </si>
  <si>
    <t xml:space="preserve">    其他自然资源事务支出</t>
  </si>
  <si>
    <t xml:space="preserve">  气象事务</t>
  </si>
  <si>
    <t xml:space="preserve">    气象事业机构</t>
  </si>
  <si>
    <t xml:space="preserve">    气象信息传输及管理</t>
  </si>
  <si>
    <t xml:space="preserve">    气象预报预测</t>
  </si>
  <si>
    <t xml:space="preserve">    气象服务</t>
  </si>
  <si>
    <t xml:space="preserve">    气象基础设施建设与维修</t>
  </si>
  <si>
    <t>十六、住房保障支出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</si>
  <si>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</si>
  <si>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</si>
  <si>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</si>
  <si>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</si>
  <si>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  购房补贴</t>
  </si>
  <si>
    <t>十七、粮油物资储备支出</t>
  </si>
  <si>
    <t xml:space="preserve">  粮油事务</t>
  </si>
  <si>
    <t xml:space="preserve">    粮食风险基金</t>
  </si>
  <si>
    <t xml:space="preserve">  粮油储备</t>
  </si>
  <si>
    <t xml:space="preserve">    储备粮(油)库建设</t>
  </si>
  <si>
    <t>十八、灾害防治及应急管理支出</t>
  </si>
  <si>
    <t xml:space="preserve">   应急管理事务</t>
  </si>
  <si>
    <t xml:space="preserve">     行政运行</t>
  </si>
  <si>
    <t xml:space="preserve">     一般行政管理事务</t>
  </si>
  <si>
    <t xml:space="preserve">     安全监管</t>
  </si>
  <si>
    <t xml:space="preserve">     事业运行</t>
  </si>
  <si>
    <t xml:space="preserve">     其他应急管理支出</t>
  </si>
  <si>
    <t xml:space="preserve">   消防事务</t>
  </si>
  <si>
    <t xml:space="preserve">     消防应急救援</t>
  </si>
  <si>
    <t xml:space="preserve">      其他消防事务支出</t>
  </si>
  <si>
    <t xml:space="preserve">   自然灾害救灾及恢复重建支出</t>
  </si>
  <si>
    <t xml:space="preserve">    自然灾害灾后重建补助</t>
  </si>
  <si>
    <t xml:space="preserve">    其他自然灾害生活救助支出</t>
  </si>
  <si>
    <t>十九、预备费</t>
  </si>
  <si>
    <t>二十、其他支出(类)</t>
  </si>
  <si>
    <t xml:space="preserve">  其他支出(款)</t>
  </si>
  <si>
    <t xml:space="preserve">    其他支出(项)</t>
  </si>
  <si>
    <t>二十一、债务付息支出</t>
  </si>
  <si>
    <t xml:space="preserve">  地方政府一般债务付息支出</t>
  </si>
  <si>
    <t xml:space="preserve">    地方政府一般债券付息支出</t>
  </si>
  <si>
    <t>二十二、债务发行费用支出</t>
  </si>
  <si>
    <t xml:space="preserve">  地方政府一般债务发行费用支出</t>
  </si>
  <si>
    <t xml:space="preserve">                              </t>
  </si>
  <si>
    <t>2019年广州市从化区本级一般公共预算支出决算表
（按政府经济分类）</t>
  </si>
  <si>
    <t>科 目 名 称</t>
  </si>
  <si>
    <t>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</si>
  <si>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</si>
  <si>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</si>
  <si>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</si>
  <si>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</si>
  <si>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</si>
  <si>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</si>
  <si>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</si>
  <si>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</si>
  <si>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</si>
  <si>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</si>
  <si>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</si>
  <si>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</si>
  <si>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</si>
  <si>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</si>
  <si>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</si>
  <si>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</si>
  <si>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</si>
  <si>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</si>
  <si>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</si>
  <si>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</si>
  <si>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</si>
  <si>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</si>
  <si>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</si>
  <si>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机关资本性支出（二）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</si>
  <si>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</si>
  <si>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</si>
  <si>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</si>
  <si>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</si>
  <si>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对事业单位资本性补助</t>
  </si>
  <si>
    <t xml:space="preserve">    资本性支出（一）</t>
  </si>
  <si>
    <t xml:space="preserve">    资本性支出（二）</t>
  </si>
  <si>
    <t>对企业补助</t>
  </si>
  <si>
    <t xml:space="preserve">    费用补贴</t>
  </si>
  <si>
    <t xml:space="preserve">    利息补贴</t>
  </si>
  <si>
    <t xml:space="preserve">    其他对企业补助</t>
  </si>
  <si>
    <t>对企业资本性支出</t>
  </si>
  <si>
    <t xml:space="preserve">    对企业资本性支出（一）</t>
  </si>
  <si>
    <t xml:space="preserve">    对企业资本性支出（二）</t>
  </si>
  <si>
    <t>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</si>
  <si>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</si>
  <si>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</si>
  <si>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</si>
  <si>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</si>
  <si>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</si>
  <si>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对社会保障基金补助</t>
  </si>
  <si>
    <t xml:space="preserve">    对社会保险基金补助</t>
  </si>
  <si>
    <t xml:space="preserve">    补充全国社会保障基金</t>
  </si>
  <si>
    <t>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</si>
  <si>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</si>
  <si>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</si>
  <si>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</si>
  <si>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</si>
  <si>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</si>
  <si>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</si>
  <si>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</si>
  <si>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</si>
  <si>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</si>
  <si>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注：</t>
  </si>
  <si>
    <t>2019年广州市从化区本级一般公共预算基本支出决算表
（按经济分类）</t>
  </si>
  <si>
    <t>项         目</t>
  </si>
  <si>
    <t>一般公共预算基本支出合计</t>
  </si>
  <si>
    <t>2019年广州市从化区本级一般公共预算“三公”经费决算表</t>
  </si>
  <si>
    <t xml:space="preserve">    “三公”经费合计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</si>
  <si>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</si>
  <si>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</si>
  <si>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</si>
  <si>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</si>
  <si>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（三）公务接待费支出</t>
  </si>
  <si>
    <t>2019年广州市从化区级一般公共预算税收返还和转移支付决算表
(按项目分地区）</t>
  </si>
  <si>
    <t>资金名称</t>
  </si>
  <si>
    <t>主管部门</t>
  </si>
  <si>
    <t>总计</t>
  </si>
  <si>
    <t>补助下级支出合计</t>
  </si>
  <si>
    <t>一、返还性支出</t>
  </si>
  <si>
    <t>二、一般性转移支付</t>
  </si>
  <si>
    <t>三、专项转移支付</t>
  </si>
  <si>
    <t>注：我区对区属各镇已实行国库集中支付改革，补助各镇的财政资金均参照部门管理方式纳入区本级部门预算，我区没有对下级税收返还和转移支付的支出，因此本表为空表。</t>
  </si>
  <si>
    <t>2019年广州市从化区本级一般公共预算上年结转资金决算</t>
  </si>
  <si>
    <t>上年结转数</t>
  </si>
  <si>
    <t>上年结转资金支出合计</t>
  </si>
  <si>
    <t>2019年广州市从化区级政府性基金收入决算表</t>
  </si>
  <si>
    <t>项          目</t>
  </si>
  <si>
    <t>一、本级政府性基金收入合计</t>
  </si>
  <si>
    <t xml:space="preserve"> 其中：港口建设费收入</t>
  </si>
  <si>
    <t xml:space="preserve">       国家电影事业发展专项资金收入</t>
  </si>
  <si>
    <t xml:space="preserve">       国有土地收益基金收入</t>
  </si>
  <si>
    <t xml:space="preserve">       农业土地开发资金收入</t>
  </si>
  <si>
    <t xml:space="preserve">       国有土地使用权出让收入</t>
  </si>
  <si>
    <t xml:space="preserve">       大中型水库库区基金收入</t>
  </si>
  <si>
    <t xml:space="preserve">       彩票公益金收入</t>
  </si>
  <si>
    <t xml:space="preserve">       城市基础设施配套费收入</t>
  </si>
  <si>
    <t xml:space="preserve">       小型水库移民扶助基金收入</t>
  </si>
  <si>
    <t xml:space="preserve">       车辆通行费</t>
  </si>
  <si>
    <t xml:space="preserve">       污水处理费收入</t>
  </si>
  <si>
    <t xml:space="preserve">       彩票发行机构和彩票销售机构的业务费用</t>
  </si>
  <si>
    <t xml:space="preserve">       其他政府性基金收入</t>
  </si>
  <si>
    <t xml:space="preserve">       专项债券对应项目专项收入</t>
  </si>
  <si>
    <t>二、政府性基金上级补助收入</t>
  </si>
  <si>
    <t>三、政府性基金上解收入</t>
  </si>
  <si>
    <t>四、上年结余收入</t>
  </si>
  <si>
    <t>五、调入资金</t>
  </si>
  <si>
    <t>六、地方政府专项债务收入</t>
  </si>
  <si>
    <t>七、地方政府专项债务转贷收入</t>
  </si>
  <si>
    <t xml:space="preserve">    其中: 新增专项债券收入</t>
  </si>
  <si>
    <t xml:space="preserve">          置换专项债券收入</t>
  </si>
  <si>
    <t>2019年广州市从化区级政府性基金预算支出决算表</t>
  </si>
  <si>
    <t>一、文化旅游体育与传媒支出</t>
  </si>
  <si>
    <t xml:space="preserve">    区本级支出</t>
  </si>
  <si>
    <t xml:space="preserve">    对下级转移支付</t>
  </si>
  <si>
    <t>二、社会保障和就业支出</t>
  </si>
  <si>
    <t>三、城乡社区支出</t>
  </si>
  <si>
    <t>四、农林水支出</t>
  </si>
  <si>
    <t>五、交通运输支出</t>
  </si>
  <si>
    <t>六、资源勘探信息等支出</t>
  </si>
  <si>
    <t>七、商业服务业等支出</t>
  </si>
  <si>
    <t>八、其他支出</t>
  </si>
  <si>
    <t>九、债务付息支出</t>
  </si>
  <si>
    <t>十、债务发行费用支出</t>
  </si>
  <si>
    <t>十一、调出资金</t>
  </si>
  <si>
    <t xml:space="preserve">                   支出总计</t>
  </si>
  <si>
    <t>1.区本级支出</t>
  </si>
  <si>
    <t>2.对下级转移支付</t>
  </si>
  <si>
    <t>3.调出资金</t>
  </si>
  <si>
    <t>4.地方政府专项债务还本支出</t>
  </si>
  <si>
    <t>5.债务转贷支出</t>
  </si>
  <si>
    <t>6.年终结余</t>
  </si>
  <si>
    <t>2019年广州市从化区级政府性基金预算支出决算表
（按功能分类）</t>
  </si>
  <si>
    <t>一、区本级政府性基金支出</t>
  </si>
  <si>
    <t>（一）文化旅游体育与传媒支出</t>
  </si>
  <si>
    <t xml:space="preserve">     国家电影事业发展专项资金安排的支出</t>
  </si>
  <si>
    <t xml:space="preserve">     旅游发展基金支出</t>
  </si>
  <si>
    <t>（二）社会保障和就业支出</t>
  </si>
  <si>
    <t xml:space="preserve">     大中型水库移民后期扶持基金支出</t>
  </si>
  <si>
    <t xml:space="preserve">     小型水库移民扶助基金安排的支出</t>
  </si>
  <si>
    <t>（三）城乡社区支出</t>
  </si>
  <si>
    <t xml:space="preserve">      国有土地使用权出让收入及对应专项债务收入安排的支出</t>
  </si>
  <si>
    <t xml:space="preserve">      国有土地收益基金及对应专项债务收入安排的支出</t>
  </si>
  <si>
    <t xml:space="preserve">      农业土地开发资金安排的支出</t>
  </si>
  <si>
    <t xml:space="preserve">      城市基础设施配套费安排的支出</t>
  </si>
  <si>
    <t xml:space="preserve">      污水处理费安排的支出</t>
  </si>
  <si>
    <t xml:space="preserve">      土地储备专项债券收入安排的支出</t>
  </si>
  <si>
    <t xml:space="preserve">      棚户区改造专项债券收入安排的支出</t>
  </si>
  <si>
    <t xml:space="preserve">      城市基础设施配套费对应专项债务收入安排的支出</t>
  </si>
  <si>
    <t xml:space="preserve">      污水处理费对应专项债务收入安排的支出</t>
  </si>
  <si>
    <t>（四）农林水支出</t>
  </si>
  <si>
    <t xml:space="preserve">      大中型水库库区基金安排的支出</t>
  </si>
  <si>
    <t xml:space="preserve">      大中型水库库区基金及对应专项债务收入安排的支出</t>
  </si>
  <si>
    <t>（五）交通运输支出</t>
  </si>
  <si>
    <t xml:space="preserve">      车辆通行费安排的支出</t>
  </si>
  <si>
    <t xml:space="preserve">      港口建设费安排的支出</t>
  </si>
  <si>
    <t xml:space="preserve">      政府收费公路专项债券收入安排的支出</t>
  </si>
  <si>
    <t xml:space="preserve">      车辆通行费对应专项债务收入安排的支出</t>
  </si>
  <si>
    <t xml:space="preserve">      港口建设费对应专项债务收入安排的支出</t>
  </si>
  <si>
    <t>（六）资源勘探电力信息等支出</t>
  </si>
  <si>
    <t xml:space="preserve">      农网还贷资金支出</t>
  </si>
  <si>
    <t>（七）其他支出</t>
  </si>
  <si>
    <t xml:space="preserve">      其他政府性基金及对应专项债务收入安排的支出</t>
  </si>
  <si>
    <t xml:space="preserve">      彩票发行销售机构业务费安排的支出</t>
  </si>
  <si>
    <t xml:space="preserve">      彩票公益金安排的支出</t>
  </si>
  <si>
    <t>（八）债务付息支出</t>
  </si>
  <si>
    <t xml:space="preserve">      地方政府专项债务付息支出</t>
  </si>
  <si>
    <t>（九）债务发行费用支出</t>
  </si>
  <si>
    <t xml:space="preserve">      地方政府专项债务发行费用支出</t>
  </si>
  <si>
    <t>二、政府性基金补助支出</t>
  </si>
  <si>
    <t>三、政府性基金上解支出</t>
  </si>
  <si>
    <t>四、调出资金</t>
  </si>
  <si>
    <t>五、地方政府专项债务还本支出</t>
  </si>
  <si>
    <t>六、地方政府专项债务转贷支出</t>
  </si>
  <si>
    <t>七、年终结余</t>
  </si>
  <si>
    <t>2019年广州市从化区本级政府性基金预算支出决算表
（按政府经济分类）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</si>
  <si>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</si>
  <si>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</si>
  <si>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</si>
  <si>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</si>
  <si>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</si>
  <si>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</si>
  <si>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</si>
  <si>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</si>
  <si>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</si>
  <si>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</si>
  <si>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</si>
  <si>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</si>
  <si>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</si>
  <si>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</si>
  <si>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</si>
  <si>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</si>
  <si>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</si>
  <si>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</si>
  <si>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</si>
  <si>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</si>
  <si>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</si>
  <si>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 xml:space="preserve"> 工资福利支出</t>
  </si>
  <si>
    <t xml:space="preserve"> 商品和服务支出</t>
  </si>
  <si>
    <t xml:space="preserve"> 其他对事业单位补助</t>
  </si>
  <si>
    <t xml:space="preserve"> 资本性支出（一）</t>
  </si>
  <si>
    <t xml:space="preserve"> 资本性支出（二）</t>
  </si>
  <si>
    <t xml:space="preserve"> 费用补贴</t>
  </si>
  <si>
    <t xml:space="preserve"> 利息补贴</t>
  </si>
  <si>
    <t xml:space="preserve"> 其他对企业补助</t>
  </si>
  <si>
    <t>对企业资本性支出（一）</t>
  </si>
  <si>
    <t>对企业资本性支出（二）</t>
  </si>
  <si>
    <t xml:space="preserve"> 社会福利和救助</t>
  </si>
  <si>
    <t xml:space="preserve"> 助学金
</t>
  </si>
  <si>
    <t xml:space="preserve"> 个人农业生产补贴</t>
  </si>
  <si>
    <t xml:space="preserve"> 离退休费</t>
  </si>
  <si>
    <t xml:space="preserve"> 其他对个人和家庭补助</t>
  </si>
  <si>
    <t xml:space="preserve"> 对社会保险基金补助</t>
  </si>
  <si>
    <t xml:space="preserve"> 补充全国社会保障基金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</si>
  <si>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</si>
  <si>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</si>
  <si>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</si>
  <si>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</si>
  <si>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</si>
  <si>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</si>
  <si>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</si>
  <si>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</si>
  <si>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</si>
  <si>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</si>
  <si>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</si>
  <si>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</si>
  <si>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</si>
  <si>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</si>
  <si>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</si>
  <si>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</si>
  <si>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</si>
  <si>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</si>
  <si>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</si>
  <si>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本级政府性基金预算支出合计</t>
  </si>
  <si>
    <t>2019年广州市从化区级政府性基金转移支付决算表
（按项目分地区）</t>
  </si>
  <si>
    <t>项 目</t>
  </si>
  <si>
    <t>合计</t>
  </si>
  <si>
    <t>支出合计</t>
  </si>
  <si>
    <t>（一）科学技术支出</t>
  </si>
  <si>
    <t>（二）文化旅游体育与传媒支出</t>
  </si>
  <si>
    <t>（三）社会保障和就业支出</t>
  </si>
  <si>
    <t>（四）城乡社区支出</t>
  </si>
  <si>
    <t>（五）其他支出</t>
  </si>
  <si>
    <t>注：2019年区本级政府性基金预算未安排转移支付支出，因此本表为空表。</t>
  </si>
  <si>
    <t>2019年广州市从化区本级政府性基金预算支出明细决算表
（按功能分类）</t>
  </si>
  <si>
    <t>本级政府性基金支出合计</t>
  </si>
  <si>
    <t>(一)文化旅游体育与传媒支出</t>
  </si>
  <si>
    <t xml:space="preserve">    国家电影事业发展专项资金安排的支出</t>
  </si>
  <si>
    <t xml:space="preserve">      其他国家电影事业发展专项资金支出</t>
  </si>
  <si>
    <t>(二)社会保障和就业支出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</si>
  <si>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</si>
  <si>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</si>
  <si>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</si>
  <si>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</si>
  <si>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</si>
  <si>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 xml:space="preserve">      其他小型水库移民扶助基金支出</t>
  </si>
  <si>
    <t>(三)城乡社区支出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</si>
  <si>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</si>
  <si>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</si>
  <si>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</si>
  <si>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</si>
  <si>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</si>
  <si>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</si>
  <si>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</si>
  <si>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</si>
  <si>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</si>
  <si>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</si>
  <si>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</si>
  <si>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</si>
  <si>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</si>
  <si>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</si>
  <si>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</si>
  <si>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</si>
  <si>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</si>
  <si>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</si>
  <si>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</si>
  <si>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</si>
  <si>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</si>
  <si>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</si>
  <si>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(四)农林水支出</t>
  </si>
  <si>
    <t>(五)交通运输支出</t>
  </si>
  <si>
    <t>(六)其他支出</t>
  </si>
  <si>
    <t xml:space="preserve">    其他政府性基金及对应专项债务收入安排的支出</t>
  </si>
  <si>
    <t xml:space="preserve">      其他政府性基金安排的支出</t>
  </si>
  <si>
    <t xml:space="preserve">    彩票发行销售机构业务费安排的支出</t>
  </si>
  <si>
    <t xml:space="preserve">      体育彩票销售机构的业务费支出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</si>
  <si>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</si>
  <si>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</si>
  <si>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</si>
  <si>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</si>
  <si>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用于其他社会公益事业的彩票公益金支出</t>
  </si>
  <si>
    <t>(七)债务付息支出</t>
  </si>
  <si>
    <t xml:space="preserve">    地方政府专项债务付息支出</t>
  </si>
  <si>
    <t xml:space="preserve">      国有土地使用权出让金债务付息支出</t>
  </si>
  <si>
    <t>(八)债务发行费用支出</t>
  </si>
  <si>
    <t xml:space="preserve">    地方政府专项债务发行费用支出</t>
  </si>
  <si>
    <t xml:space="preserve">      国有土地使用权出让金债务发行费用支出</t>
  </si>
  <si>
    <t>2019年广州市从化区级国有资本经营预算收入决算表</t>
  </si>
  <si>
    <t>差额</t>
  </si>
  <si>
    <t>一、本级国有资本经营收入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</si>
  <si>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</si>
  <si>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</si>
  <si>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</si>
  <si>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</si>
  <si>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</si>
  <si>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二、转移性收入</t>
  </si>
  <si>
    <t xml:space="preserve">    国有资本经营预算转移支付收入</t>
  </si>
  <si>
    <t>三、上年结转</t>
  </si>
  <si>
    <t xml:space="preserve">              总收入</t>
  </si>
  <si>
    <t>2019年广州市从化区级国有资本经营预算支出决算表</t>
  </si>
  <si>
    <t>预算编码</t>
  </si>
  <si>
    <t>预算科目</t>
  </si>
  <si>
    <t>一、本级国有资本经营预算支出</t>
  </si>
  <si>
    <t>（一）解决历史遗留问题及改革成本支出</t>
  </si>
  <si>
    <t xml:space="preserve">     其他解决历史遗留问题及改革成本支出</t>
  </si>
  <si>
    <t>（二）国有企业资本金注入</t>
  </si>
  <si>
    <t>（三）国有企业政策性补贴</t>
  </si>
  <si>
    <t>（四）其他国有资本经营预算支出</t>
  </si>
  <si>
    <t>二、转移性支出</t>
  </si>
  <si>
    <t>（一）国有资本经营预算转移支出</t>
  </si>
  <si>
    <t>（二）调出资金</t>
  </si>
  <si>
    <t>-</t>
  </si>
  <si>
    <t>三、结转下年</t>
  </si>
  <si>
    <t xml:space="preserve">              总支出</t>
  </si>
  <si>
    <t>2019年广州市从化区本级国有资本经营预算支出决算表
（按政府经济分类）</t>
  </si>
  <si>
    <t xml:space="preserve">   工资奖金津补贴</t>
  </si>
  <si>
    <t xml:space="preserve">   社会保障缴费</t>
  </si>
  <si>
    <t xml:space="preserve">   住房公积金 </t>
  </si>
  <si>
    <t xml:space="preserve">   其他工资福利支出</t>
  </si>
  <si>
    <t xml:space="preserve">   办公经费</t>
  </si>
  <si>
    <t xml:space="preserve">   会议费</t>
  </si>
  <si>
    <t xml:space="preserve">   培训费</t>
  </si>
  <si>
    <t xml:space="preserve">   专用材料购置费</t>
  </si>
  <si>
    <t xml:space="preserve">   委托业务费</t>
  </si>
  <si>
    <t xml:space="preserve">   公务接待费</t>
  </si>
  <si>
    <t xml:space="preserve">   因公出国（境）费用</t>
  </si>
  <si>
    <t xml:space="preserve">   公务用车运行维护费</t>
  </si>
  <si>
    <t xml:space="preserve">   维修（护）费</t>
  </si>
  <si>
    <t xml:space="preserve">   其他商品和服务支出</t>
  </si>
  <si>
    <t xml:space="preserve">   房屋建筑物购建</t>
  </si>
  <si>
    <t xml:space="preserve">   基础设施建设</t>
  </si>
  <si>
    <t xml:space="preserve">   公务用车购置</t>
  </si>
  <si>
    <t xml:space="preserve">   土地征迁补偿和安置支出</t>
  </si>
  <si>
    <t xml:space="preserve">   设备购置</t>
  </si>
  <si>
    <t xml:space="preserve">   大型修缮</t>
  </si>
  <si>
    <t xml:space="preserve">   其他资本性支出</t>
  </si>
  <si>
    <t xml:space="preserve">   工资福利支出</t>
  </si>
  <si>
    <t xml:space="preserve">   商品和服务支出</t>
  </si>
  <si>
    <t xml:space="preserve">   其他对事业单位补助</t>
  </si>
  <si>
    <t xml:space="preserve">   资本性支出（一）</t>
  </si>
  <si>
    <t xml:space="preserve">   资本性支出（二）</t>
  </si>
  <si>
    <t xml:space="preserve">   费用补贴</t>
  </si>
  <si>
    <t xml:space="preserve">   利息补贴</t>
  </si>
  <si>
    <t xml:space="preserve">   其他对企业补助</t>
  </si>
  <si>
    <t xml:space="preserve">   对企业资本性支出（一）</t>
  </si>
  <si>
    <t xml:space="preserve">   对企业资本性支出（二）</t>
  </si>
  <si>
    <t xml:space="preserve">   社会福利和救助</t>
  </si>
  <si>
    <t xml:space="preserve">   助学金</t>
  </si>
  <si>
    <t xml:space="preserve">   个人农业生产补贴</t>
  </si>
  <si>
    <t xml:space="preserve">   离退休费</t>
  </si>
  <si>
    <t xml:space="preserve">   其他对个人和家庭补助</t>
  </si>
  <si>
    <t xml:space="preserve">   对社会保险基金补助</t>
  </si>
  <si>
    <t xml:space="preserve">   补充全国社会保障基金</t>
  </si>
  <si>
    <t xml:space="preserve">   国内债务付息</t>
  </si>
  <si>
    <t xml:space="preserve">   国外债务付息</t>
  </si>
  <si>
    <t xml:space="preserve">   国内债务发行费用</t>
  </si>
  <si>
    <t xml:space="preserve">   国外债务发行费用</t>
  </si>
  <si>
    <t xml:space="preserve">   预备费</t>
  </si>
  <si>
    <t xml:space="preserve">   预留</t>
  </si>
  <si>
    <t xml:space="preserve">   赠与</t>
  </si>
  <si>
    <t xml:space="preserve">   国家赔偿费用支出</t>
  </si>
  <si>
    <t xml:space="preserve">   对民间非营利组织和群众性自治组织补贴</t>
  </si>
  <si>
    <t xml:space="preserve">   其他支出</t>
  </si>
  <si>
    <t>区本级国有资本经营预算支出合计</t>
  </si>
  <si>
    <t>2019年广州市从化区级国有资本经营预算转移支付决算表
（按项目分地区）</t>
  </si>
  <si>
    <t>国有资本经营预算转移支付</t>
  </si>
  <si>
    <t xml:space="preserve"> 国有资本经营预算转移支付支出</t>
  </si>
  <si>
    <t>注：2019年区本级国有资本经营预算未安排转移支付支出，因此本表为空表。</t>
  </si>
  <si>
    <t>2019年广州市从化区社会保险基金预算收入决算表</t>
  </si>
  <si>
    <t>广州市从化区社会保险基金收入合计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</si>
  <si>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</si>
  <si>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</si>
  <si>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</si>
  <si>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一、失业保险基金收入</t>
  </si>
  <si>
    <t>二、城镇职工基本医疗保险基金收入</t>
  </si>
  <si>
    <t>三、工伤保险基金收入</t>
  </si>
  <si>
    <t>四、生育保险基金收入</t>
  </si>
  <si>
    <t>五、城乡居民基本养老保险基金收入</t>
  </si>
  <si>
    <t>六、城乡居民基本医疗保险基金收入</t>
  </si>
  <si>
    <t>七、机关事业单位基本养老保险基金收入</t>
  </si>
  <si>
    <t>八、农转居人员基本养老保险基金收入</t>
  </si>
  <si>
    <t>注：我区社会保险基金由广州市统筹使用，因此本表为空表。</t>
  </si>
  <si>
    <t>2019年广州市从化区社会保险基金预算支出决算表</t>
  </si>
  <si>
    <t>广州市从化区社会保险基金支出合计</t>
  </si>
  <si>
    <t>　　其中：社会保险待遇支出</t>
  </si>
  <si>
    <t>一、失业保险基金支出</t>
  </si>
  <si>
    <t>　　1.失业保险待遇支出</t>
  </si>
  <si>
    <t xml:space="preserve">     其中：（1）失业保险金</t>
  </si>
  <si>
    <t xml:space="preserve">           （2）医疗保险费</t>
  </si>
  <si>
    <t xml:space="preserve">           （3）丧葬抚恤补助</t>
  </si>
  <si>
    <t xml:space="preserve">           （4）职业培训和职业介绍补贴</t>
  </si>
  <si>
    <t xml:space="preserve">    2.其他失业保险基金支出</t>
  </si>
  <si>
    <t>二、城镇职工基本医疗保险基金支出</t>
  </si>
  <si>
    <t>　　1.基本医疗保险待遇支出</t>
  </si>
  <si>
    <t xml:space="preserve">      其中：（1）城镇职工基本医疗保险统筹基金</t>
  </si>
  <si>
    <t xml:space="preserve">            （2）城镇职工基本医疗保险个人账户基金</t>
  </si>
  <si>
    <t xml:space="preserve">   2.其他城镇职工基本医疗保险基金支出</t>
  </si>
  <si>
    <t>三、工伤保险基金支出</t>
  </si>
  <si>
    <t>　　1.工伤保险待遇支出</t>
  </si>
  <si>
    <t>　　2.劳动能力鉴定支出</t>
  </si>
  <si>
    <t>　　3.工伤预防费用支出</t>
  </si>
  <si>
    <t>　　4.其他工伤保险基金支出</t>
  </si>
  <si>
    <t>四、生育保险基金支出</t>
  </si>
  <si>
    <t>　　1.生育保险待遇支出</t>
  </si>
  <si>
    <t>其中：（1）生育医疗费用支出</t>
  </si>
  <si>
    <t xml:space="preserve">      （2）生育津贴支出</t>
  </si>
  <si>
    <t>　　2.其他生育保险基金支出</t>
  </si>
  <si>
    <t>五、城乡居民基本养老保险基金支出</t>
  </si>
  <si>
    <t>　　1.养老保险待遇支出</t>
  </si>
  <si>
    <t xml:space="preserve">      其中：（1）基础养老金支出</t>
  </si>
  <si>
    <t xml:space="preserve">            （2）个人账户养老金支出</t>
  </si>
  <si>
    <t xml:space="preserve">            （3）丧葬抚恤补助支出</t>
  </si>
  <si>
    <t>　　2.其他城乡居民基本养老保险基金支出</t>
  </si>
  <si>
    <t>六、城乡居民基本医疗保险基金支出</t>
  </si>
  <si>
    <t xml:space="preserve">      其中：城乡居民基本医疗保险基金医疗保险待遇支出</t>
  </si>
  <si>
    <t>　　2.大病医疗保险支出</t>
  </si>
  <si>
    <t>　　3.其他城乡居民基本医疗保险基金支出</t>
  </si>
  <si>
    <t>七、机关事业单位基本养老保险基金支出</t>
  </si>
  <si>
    <t xml:space="preserve">      其中：基本养老金支出</t>
  </si>
  <si>
    <t>　　2.其他机关事业单位基本养老保险基金支出</t>
  </si>
  <si>
    <t>八、农转居人员基本养老保险基金支出</t>
  </si>
  <si>
    <t xml:space="preserve">    1.农村社会养老保险待遇支出</t>
  </si>
  <si>
    <r>
      <t xml:space="preserve">      其中：</t>
    </r>
    <r>
      <rPr>
        <sz val="11"/>
        <color indexed="8"/>
        <rFont val="宋体"/>
        <family val="0"/>
      </rPr>
      <t>基本</t>
    </r>
    <r>
      <rPr>
        <sz val="11"/>
        <color indexed="8"/>
        <rFont val="宋体"/>
        <family val="0"/>
      </rPr>
      <t>养老金</t>
    </r>
    <r>
      <rPr>
        <sz val="11"/>
        <color indexed="8"/>
        <rFont val="宋体"/>
        <family val="0"/>
      </rPr>
      <t>支出</t>
    </r>
  </si>
  <si>
    <t xml:space="preserve">    2.其他支出</t>
  </si>
  <si>
    <t>2019年广州市从化区地方政府债务限额和余额决算情况表</t>
  </si>
  <si>
    <t>单位：亿元</t>
  </si>
  <si>
    <t>地区</t>
  </si>
  <si>
    <t>2019年债务限额</t>
  </si>
  <si>
    <t>2019年债务余额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</si>
  <si>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</si>
  <si>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</si>
  <si>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</si>
  <si>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</si>
  <si>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</si>
  <si>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</si>
  <si>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</si>
  <si>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</si>
  <si>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</si>
  <si>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全 区</t>
  </si>
  <si>
    <t>从化区本级</t>
  </si>
  <si>
    <t>2019年广州市从化区地方政府债务发行及还本付息情况表</t>
  </si>
  <si>
    <t>全区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</si>
  <si>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</si>
  <si>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</si>
  <si>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</si>
  <si>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</si>
  <si>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</si>
  <si>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 新增一般债券发行额</t>
  </si>
  <si>
    <t xml:space="preserve">      置换一般债券发行额</t>
  </si>
  <si>
    <t xml:space="preserve">      再融资一般债券发行额</t>
  </si>
  <si>
    <t xml:space="preserve">      新增专项债券发行额</t>
  </si>
  <si>
    <t xml:space="preserve">      置换专项债券发行额</t>
  </si>
  <si>
    <t xml:space="preserve">      再融资专项债券发行额</t>
  </si>
  <si>
    <t>四、2019年地方政府债务还本决算数</t>
  </si>
  <si>
    <t xml:space="preserve">      一般债务</t>
  </si>
  <si>
    <t xml:space="preserve">      专项债务</t>
  </si>
  <si>
    <t>五、2019年地方政府债务付息决算数</t>
  </si>
  <si>
    <t>六、2019年末地方政府债务余额决算数</t>
  </si>
  <si>
    <t>七、2019年地方政府债务限额</t>
  </si>
  <si>
    <t>2019年广州市从化区本级地方政府债券使用情况表</t>
  </si>
  <si>
    <t>项目名称</t>
  </si>
  <si>
    <t>项目领域</t>
  </si>
  <si>
    <t>债券性质</t>
  </si>
  <si>
    <t>债券规模</t>
  </si>
  <si>
    <t>发行时间（年/月）</t>
  </si>
  <si>
    <t>从化区供排水基础设施建设项目</t>
  </si>
  <si>
    <t>水利</t>
  </si>
  <si>
    <t>一般债券</t>
  </si>
  <si>
    <t>2019/05</t>
  </si>
  <si>
    <t>2019年广州市从化区级财政专户管理资金收入决算表</t>
  </si>
  <si>
    <t>预算调整</t>
  </si>
  <si>
    <t>一、本级财政专户管理资金收入合计</t>
  </si>
  <si>
    <t>1.行政事业性收费收入(教育收费)</t>
  </si>
  <si>
    <t>（1）教育行政事业性收费收入</t>
  </si>
  <si>
    <t xml:space="preserve"> 其中：普通高中学费</t>
  </si>
  <si>
    <t xml:space="preserve">      普通高中住宿费</t>
  </si>
  <si>
    <t xml:space="preserve">      中等职业学校学费</t>
  </si>
  <si>
    <t xml:space="preserve">      中等职业学校住宿费</t>
  </si>
  <si>
    <t xml:space="preserve">      考试考务费</t>
  </si>
  <si>
    <t xml:space="preserve">      其他教育收费收入</t>
  </si>
  <si>
    <t>2.其他收入</t>
  </si>
  <si>
    <t>（1）经营服务性收入</t>
  </si>
  <si>
    <t>其中：医疗收入</t>
  </si>
  <si>
    <t xml:space="preserve">      药品收入</t>
  </si>
  <si>
    <t>（2）其他收入</t>
  </si>
  <si>
    <t>二、上年结余收入</t>
  </si>
  <si>
    <t>收入总计</t>
  </si>
  <si>
    <t>2019年广州市从化区级财政专户管理资金支出决算表</t>
  </si>
  <si>
    <t>一、本级财政专户管理资金支出合计</t>
  </si>
  <si>
    <t>（一）教育支出</t>
  </si>
  <si>
    <t xml:space="preserve">      教育管理事务</t>
  </si>
  <si>
    <t xml:space="preserve">        其他教育管理事务支出</t>
  </si>
  <si>
    <t xml:space="preserve">  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</si>
  <si>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</si>
  <si>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</si>
  <si>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</si>
  <si>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</si>
  <si>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其他普通教育支出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</si>
  <si>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职业教育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</si>
  <si>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中专教育</t>
    </r>
  </si>
  <si>
    <r>
      <t xml:space="preserve">     </t>
    </r>
    <r>
      <rPr>
        <sz val="12"/>
        <rFont val="宋体"/>
        <family val="0"/>
      </rPr>
      <t xml:space="preserve"> 广播电视教育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</si>
  <si>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广播电视学校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</si>
  <si>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其他文化体育与传媒支出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</si>
  <si>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其他文化体育与传媒支出</t>
    </r>
  </si>
  <si>
    <t>（三）卫生健康支出</t>
  </si>
  <si>
    <t xml:space="preserve">      卫生健康管理事务</t>
  </si>
  <si>
    <t xml:space="preserve">        其他卫生健康管理事务支出</t>
  </si>
  <si>
    <t xml:space="preserve">      基层医疗卫生机构</t>
  </si>
  <si>
    <t xml:space="preserve">        城市社区卫生机构</t>
  </si>
  <si>
    <t xml:space="preserve">        乡镇卫生院</t>
  </si>
  <si>
    <t xml:space="preserve">        其他基层医疗卫生机构支出</t>
  </si>
  <si>
    <t xml:space="preserve">      公共卫生</t>
  </si>
  <si>
    <t xml:space="preserve">        疾病预防控制机构</t>
  </si>
  <si>
    <t xml:space="preserve">        妇幼保健机构</t>
  </si>
  <si>
    <t xml:space="preserve">      计划生育事务</t>
  </si>
  <si>
    <t xml:space="preserve">        计划生育机构</t>
  </si>
  <si>
    <t xml:space="preserve">      林业</t>
  </si>
  <si>
    <t xml:space="preserve">        林业事业机构</t>
  </si>
  <si>
    <t xml:space="preserve">      水利</t>
  </si>
  <si>
    <t xml:space="preserve">        其他水利支出</t>
  </si>
  <si>
    <t>二、调出资金</t>
  </si>
  <si>
    <t>三、年终结余</t>
  </si>
  <si>
    <t>支出总计</t>
  </si>
  <si>
    <t>2019年广州市从化区本级财政专项资金支出情况表</t>
  </si>
  <si>
    <t>序号</t>
  </si>
  <si>
    <t>责任单位</t>
  </si>
  <si>
    <t>合  计</t>
  </si>
  <si>
    <t>注：我区没有该项资金。</t>
  </si>
  <si>
    <t>2019年广州市从化区本级基本建设统筹金支出情况表</t>
  </si>
  <si>
    <t>项目主管单位</t>
  </si>
  <si>
    <t>注：2019年区本级未安排由发改部门统筹的基本建设资金，因此本表为空表。</t>
  </si>
  <si>
    <t>2019年广州市从化区本级财政安排重点建设项目情况表</t>
  </si>
  <si>
    <t>预算数</t>
  </si>
  <si>
    <t>调整预算数</t>
  </si>
  <si>
    <t>决算数</t>
  </si>
  <si>
    <t>吕田“份田小镇”、从化区艾米稻香小镇、吕田镇安山村“香蜜小镇”、良口生态设计小镇</t>
  </si>
  <si>
    <t>区住房和城乡建设局</t>
  </si>
  <si>
    <t>农村改水工程</t>
  </si>
  <si>
    <t>区水务局</t>
  </si>
  <si>
    <t>农村污水治理</t>
  </si>
  <si>
    <t>四好农村路工程</t>
  </si>
  <si>
    <t>区交通运输局</t>
  </si>
  <si>
    <t>广州市从化区壹号蛋鸡产业园</t>
  </si>
  <si>
    <t>区农业农村局</t>
  </si>
  <si>
    <t>太平镇翔宇小学建设工程</t>
  </si>
  <si>
    <t>区教育局</t>
  </si>
  <si>
    <t>从化区中小学校园改造项目</t>
  </si>
  <si>
    <t>从化区教育系统2019-2020年信息化装备项目</t>
  </si>
  <si>
    <t>希贤小学校园扩建</t>
  </si>
  <si>
    <t>从化区第五中学创建示范性高中项目</t>
  </si>
  <si>
    <t>广州市第六中学从化校区建设项目</t>
  </si>
  <si>
    <t>从化市看守所建设项目</t>
  </si>
  <si>
    <t>区公安局从化分局</t>
  </si>
  <si>
    <t>明珠社区卫生服务中心</t>
  </si>
  <si>
    <t>区卫健局</t>
  </si>
  <si>
    <t>8间基层医疗卫生机构标准化改造工程</t>
  </si>
  <si>
    <t>从化区妇幼保健院改造工程</t>
  </si>
  <si>
    <t>广州市从化区中医医院（加挂从化区人民医院）迁建工程</t>
  </si>
  <si>
    <t>从化区太平镇中心卫生院迁建项目</t>
  </si>
  <si>
    <t>从化河东安置区</t>
  </si>
  <si>
    <t>从化大道工程（一期）</t>
  </si>
  <si>
    <t>北星路工程</t>
  </si>
  <si>
    <t>明珠工业园环境整体优化升级一期工程</t>
  </si>
  <si>
    <t>明珠工业园</t>
  </si>
  <si>
    <t>广州街北高速公路凤凰立交连接线工程</t>
  </si>
  <si>
    <t>从化区中心城区污水处理厂厂内污泥干化减量工程</t>
  </si>
  <si>
    <t>从化水质净化厂提标改造项目</t>
  </si>
  <si>
    <t>明珠污水处理厂提标改造项目</t>
  </si>
  <si>
    <t>从化区城市更新项目</t>
  </si>
  <si>
    <t>区规划和自然资源局</t>
  </si>
  <si>
    <t>2019年广州市从化区本级十件民生实事使用情况表</t>
  </si>
  <si>
    <t>交通领域</t>
  </si>
  <si>
    <t>住房领域</t>
  </si>
  <si>
    <t>政务服务</t>
  </si>
  <si>
    <t>医疗卫生</t>
  </si>
  <si>
    <t>公共安全</t>
  </si>
  <si>
    <t>就业保障</t>
  </si>
  <si>
    <t>救助济困</t>
  </si>
  <si>
    <t>社会保障</t>
  </si>
  <si>
    <t>公共教育</t>
  </si>
  <si>
    <t>环境整治</t>
  </si>
  <si>
    <t>2019年广州市从化区级部门收支决算表</t>
  </si>
  <si>
    <t>收  入</t>
  </si>
  <si>
    <t/>
  </si>
  <si>
    <t>支  出</t>
  </si>
  <si>
    <t>金额</t>
  </si>
  <si>
    <t>一、财政拨款收入</t>
  </si>
  <si>
    <t>　　其中：政府性基金预算财政拨款</t>
  </si>
  <si>
    <t>二、外交支出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</si>
  <si>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</si>
  <si>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</si>
  <si>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</si>
  <si>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</si>
  <si>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</si>
  <si>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</si>
  <si>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</si>
  <si>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</si>
  <si>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</si>
  <si>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</si>
  <si>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</si>
  <si>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</si>
  <si>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</si>
  <si>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</si>
  <si>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</si>
  <si>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</si>
  <si>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</si>
  <si>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</si>
  <si>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</si>
  <si>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</si>
  <si>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</si>
  <si>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</si>
  <si>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</si>
  <si>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</si>
  <si>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</si>
  <si>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</si>
  <si>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</si>
  <si>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</si>
  <si>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结余分配</t>
  </si>
  <si>
    <t>年初结转和结余</t>
  </si>
  <si>
    <t xml:space="preserve">  其中：交纳所得税</t>
  </si>
  <si>
    <t xml:space="preserve">  其中：基本支出结转</t>
  </si>
  <si>
    <t xml:space="preserve">        提取职工福利基金</t>
  </si>
  <si>
    <t xml:space="preserve">        项目支出结转和结余</t>
  </si>
  <si>
    <t xml:space="preserve">        转入事业基金</t>
  </si>
  <si>
    <t xml:space="preserve">        经营结余</t>
  </si>
  <si>
    <t xml:space="preserve">        其他</t>
  </si>
  <si>
    <t>年末结转和结余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</si>
</sst>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_-* #,##0_-;\-* #,##0_-;_-* &quot;-&quot;_-;_-@_-"/>
    <numFmt numFmtId="179" formatCode="#,##0.00;[Red]#,##0.00"/>
    <numFmt numFmtId="180" formatCode="#,##0.00_ "/>
    <numFmt numFmtId="181" formatCode="0.00_ "/>
    <numFmt numFmtId="182" formatCode="#,##0_);[Red]\(#,##0\)"/>
    <numFmt numFmtId="183" formatCode="0.0%"/>
    <numFmt numFmtId="184" formatCode="[$-F400]h:mm:ss\ AM/PM"/>
    <numFmt numFmtId="185" formatCode="_ * #,##0.0000_ ;_ * \-#,##0.0000_ ;_ * &quot;-&quot;????_ ;_ @_ "/>
    <numFmt numFmtId="186" formatCode="0_ "/>
    <numFmt numFmtId="187" formatCode="#,##0_ ;[Red]\-#,##0\ "/>
  </numFmts>
  <fonts count="7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sz val="12"/>
      <name val="黑体"/>
      <family val="3"/>
    </font>
    <font>
      <sz val="12"/>
      <color indexed="9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b/>
      <sz val="36"/>
      <name val="宋体"/>
      <family val="0"/>
    </font>
    <font>
      <sz val="16"/>
      <color indexed="8"/>
      <name val="仿宋_GB2312"/>
      <family val="3"/>
    </font>
    <font>
      <sz val="12"/>
      <color indexed="20"/>
      <name val="宋体"/>
      <family val="0"/>
    </font>
    <font>
      <sz val="9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sz val="9"/>
      <color indexed="8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color indexed="17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20"/>
      <name val="等线"/>
      <family val="0"/>
    </font>
    <font>
      <sz val="11"/>
      <color indexed="16"/>
      <name val="宋体"/>
      <family val="0"/>
    </font>
    <font>
      <sz val="10"/>
      <color indexed="8"/>
      <name val="宋体"/>
      <family val="0"/>
    </font>
    <font>
      <sz val="12"/>
      <name val="Courier"/>
      <family val="2"/>
    </font>
    <font>
      <u val="single"/>
      <sz val="10"/>
      <color indexed="12"/>
      <name val="宋体"/>
      <family val="0"/>
    </font>
    <font>
      <sz val="11"/>
      <color indexed="17"/>
      <name val="Tahoma"/>
      <family val="2"/>
    </font>
    <font>
      <sz val="10"/>
      <name val="MS Sans Serif"/>
      <family val="2"/>
    </font>
    <font>
      <sz val="11"/>
      <color indexed="17"/>
      <name val="等线"/>
      <family val="0"/>
    </font>
    <font>
      <sz val="14"/>
      <name val="Arial"/>
      <family val="2"/>
    </font>
    <font>
      <sz val="11"/>
      <color rgb="FFFF0000"/>
      <name val="宋体"/>
      <family val="0"/>
    </font>
    <font>
      <sz val="11"/>
      <color indexed="8"/>
      <name val="Calibri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6"/>
      <color rgb="FF00000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6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44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44" fillId="8" borderId="1" applyNumberFormat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0" fillId="6" borderId="0" applyNumberFormat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" fillId="8" borderId="0" applyNumberFormat="0" applyBorder="0" applyAlignment="0" applyProtection="0"/>
    <xf numFmtId="0" fontId="40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7" borderId="0" applyNumberFormat="0" applyBorder="0" applyAlignment="0" applyProtection="0"/>
    <xf numFmtId="0" fontId="38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6" fillId="6" borderId="0" applyNumberFormat="0" applyBorder="0" applyAlignment="0" applyProtection="0"/>
    <xf numFmtId="0" fontId="14" fillId="3" borderId="0" applyNumberFormat="0" applyBorder="0" applyAlignment="0" applyProtection="0"/>
    <xf numFmtId="0" fontId="2" fillId="11" borderId="0" applyNumberFormat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37" fillId="4" borderId="0" applyNumberFormat="0" applyBorder="0" applyAlignment="0" applyProtection="0"/>
    <xf numFmtId="0" fontId="14" fillId="5" borderId="0" applyNumberFormat="0" applyBorder="0" applyAlignment="0" applyProtection="0"/>
    <xf numFmtId="0" fontId="2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3" applyNumberFormat="0" applyFill="0" applyAlignment="0" applyProtection="0"/>
    <xf numFmtId="0" fontId="37" fillId="4" borderId="0" applyNumberFormat="0" applyBorder="0" applyAlignment="0" applyProtection="0"/>
    <xf numFmtId="0" fontId="2" fillId="8" borderId="0" applyNumberFormat="0" applyBorder="0" applyAlignment="0" applyProtection="0"/>
    <xf numFmtId="0" fontId="14" fillId="5" borderId="0" applyNumberFormat="0" applyBorder="0" applyAlignment="0" applyProtection="0"/>
    <xf numFmtId="0" fontId="2" fillId="7" borderId="0" applyNumberFormat="0" applyBorder="0" applyAlignment="0" applyProtection="0"/>
    <xf numFmtId="0" fontId="51" fillId="0" borderId="4" applyNumberFormat="0" applyFill="0" applyAlignment="0" applyProtection="0"/>
    <xf numFmtId="0" fontId="32" fillId="13" borderId="0" applyNumberFormat="0" applyBorder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2" fillId="2" borderId="0" applyNumberFormat="0" applyBorder="0" applyAlignment="0" applyProtection="0"/>
    <xf numFmtId="0" fontId="34" fillId="0" borderId="5" applyNumberFormat="0" applyFill="0" applyAlignment="0" applyProtection="0"/>
    <xf numFmtId="0" fontId="32" fillId="5" borderId="0" applyNumberFormat="0" applyBorder="0" applyAlignment="0" applyProtection="0"/>
    <xf numFmtId="0" fontId="37" fillId="4" borderId="0" applyNumberFormat="0" applyBorder="0" applyAlignment="0" applyProtection="0"/>
    <xf numFmtId="0" fontId="35" fillId="14" borderId="6" applyNumberFormat="0" applyAlignment="0" applyProtection="0"/>
    <xf numFmtId="0" fontId="38" fillId="6" borderId="0" applyNumberFormat="0" applyBorder="0" applyAlignment="0" applyProtection="0"/>
    <xf numFmtId="0" fontId="2" fillId="4" borderId="0" applyNumberFormat="0" applyBorder="0" applyAlignment="0" applyProtection="0"/>
    <xf numFmtId="0" fontId="43" fillId="14" borderId="1" applyNumberFormat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5" fillId="15" borderId="7" applyNumberFormat="0" applyAlignment="0" applyProtection="0"/>
    <xf numFmtId="0" fontId="40" fillId="8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" fillId="4" borderId="0" applyNumberFormat="0" applyBorder="0" applyAlignment="0" applyProtection="0"/>
    <xf numFmtId="0" fontId="41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6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9" fillId="0" borderId="8" applyNumberFormat="0" applyFill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4" fillId="0" borderId="9" applyNumberFormat="0" applyFill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2" fillId="6" borderId="0" applyNumberFormat="0" applyBorder="0" applyAlignment="0" applyProtection="0"/>
    <xf numFmtId="0" fontId="50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40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2" fillId="20" borderId="0" applyNumberFormat="0" applyBorder="0" applyAlignment="0" applyProtection="0"/>
    <xf numFmtId="0" fontId="40" fillId="9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32" fillId="21" borderId="0" applyNumberFormat="0" applyBorder="0" applyAlignment="0" applyProtection="0"/>
    <xf numFmtId="0" fontId="32" fillId="5" borderId="0" applyNumberFormat="0" applyBorder="0" applyAlignment="0" applyProtection="0"/>
    <xf numFmtId="0" fontId="40" fillId="11" borderId="0" applyNumberFormat="0" applyBorder="0" applyAlignment="0" applyProtection="0"/>
    <xf numFmtId="0" fontId="33" fillId="4" borderId="0" applyNumberFormat="0" applyBorder="0" applyAlignment="0" applyProtection="0"/>
    <xf numFmtId="0" fontId="40" fillId="11" borderId="0" applyNumberFormat="0" applyBorder="0" applyAlignment="0" applyProtection="0"/>
    <xf numFmtId="0" fontId="32" fillId="22" borderId="0" applyNumberFormat="0" applyBorder="0" applyAlignment="0" applyProtection="0"/>
    <xf numFmtId="0" fontId="33" fillId="4" borderId="0" applyNumberFormat="0" applyBorder="0" applyAlignment="0" applyProtection="0"/>
    <xf numFmtId="0" fontId="14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0" fillId="2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6" fillId="6" borderId="0" applyNumberFormat="0" applyBorder="0" applyAlignment="0" applyProtection="0"/>
    <xf numFmtId="0" fontId="48" fillId="0" borderId="0">
      <alignment/>
      <protection/>
    </xf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7" borderId="0" applyNumberFormat="0" applyBorder="0" applyAlignment="0" applyProtection="0"/>
    <xf numFmtId="0" fontId="32" fillId="10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8" fillId="0" borderId="0">
      <alignment/>
      <protection/>
    </xf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4" borderId="0" applyNumberFormat="0" applyBorder="0" applyAlignment="0" applyProtection="0"/>
    <xf numFmtId="0" fontId="33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6" fillId="0" borderId="0">
      <alignment vertical="top"/>
      <protection/>
    </xf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8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33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1" fillId="0" borderId="4" applyNumberFormat="0" applyFill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1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8" fillId="6" borderId="0" applyNumberFormat="0" applyBorder="0" applyAlignment="0" applyProtection="0"/>
    <xf numFmtId="0" fontId="2" fillId="9" borderId="0" applyNumberFormat="0" applyBorder="0" applyAlignment="0" applyProtection="0"/>
    <xf numFmtId="0" fontId="3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9" borderId="0" applyNumberFormat="0" applyBorder="0" applyAlignment="0" applyProtection="0"/>
    <xf numFmtId="0" fontId="33" fillId="4" borderId="0" applyNumberFormat="0" applyBorder="0" applyAlignment="0" applyProtection="0"/>
    <xf numFmtId="0" fontId="2" fillId="9" borderId="0" applyNumberFormat="0" applyBorder="0" applyAlignment="0" applyProtection="0"/>
    <xf numFmtId="0" fontId="37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9" borderId="0" applyNumberFormat="0" applyBorder="0" applyAlignment="0" applyProtection="0"/>
    <xf numFmtId="0" fontId="33" fillId="4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42" fillId="6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47" fillId="0" borderId="3" applyNumberFormat="0" applyFill="0" applyAlignment="0" applyProtection="0"/>
    <xf numFmtId="0" fontId="2" fillId="9" borderId="0" applyNumberFormat="0" applyBorder="0" applyAlignment="0" applyProtection="0"/>
    <xf numFmtId="0" fontId="36" fillId="6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4" borderId="0" applyNumberFormat="0" applyBorder="0" applyAlignment="0" applyProtection="0"/>
    <xf numFmtId="0" fontId="51" fillId="0" borderId="4" applyNumberFormat="0" applyFill="0" applyAlignment="0" applyProtection="0"/>
    <xf numFmtId="0" fontId="2" fillId="9" borderId="0" applyNumberFormat="0" applyBorder="0" applyAlignment="0" applyProtection="0"/>
    <xf numFmtId="0" fontId="37" fillId="4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42" fillId="6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6" fillId="6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42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2" fillId="6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41" fillId="4" borderId="0" applyNumberFormat="0" applyBorder="0" applyAlignment="0" applyProtection="0"/>
    <xf numFmtId="0" fontId="2" fillId="4" borderId="0" applyNumberFormat="0" applyBorder="0" applyAlignment="0" applyProtection="0"/>
    <xf numFmtId="0" fontId="38" fillId="6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8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46" fillId="6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3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2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6" borderId="0" applyNumberFormat="0" applyBorder="0" applyAlignment="0" applyProtection="0"/>
    <xf numFmtId="0" fontId="2" fillId="3" borderId="0" applyNumberFormat="0" applyBorder="0" applyAlignment="0" applyProtection="0"/>
    <xf numFmtId="0" fontId="47" fillId="0" borderId="3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0" borderId="4" applyNumberFormat="0" applyFill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1" fillId="4" borderId="0" applyNumberFormat="0" applyBorder="0" applyAlignment="0" applyProtection="0"/>
    <xf numFmtId="0" fontId="4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3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4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33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31" fillId="4" borderId="0" applyNumberFormat="0" applyBorder="0" applyAlignment="0" applyProtection="0"/>
    <xf numFmtId="0" fontId="3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37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33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4" borderId="0" applyNumberFormat="0" applyBorder="0" applyAlignment="0" applyProtection="0"/>
    <xf numFmtId="0" fontId="4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33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3" fillId="4" borderId="0" applyNumberFormat="0" applyBorder="0" applyAlignment="0" applyProtection="0"/>
    <xf numFmtId="0" fontId="2" fillId="2" borderId="0" applyNumberFormat="0" applyBorder="0" applyAlignment="0" applyProtection="0"/>
    <xf numFmtId="0" fontId="4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2" fillId="11" borderId="0" applyNumberFormat="0" applyBorder="0" applyAlignment="0" applyProtection="0"/>
    <xf numFmtId="0" fontId="4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3" fillId="4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43" fillId="14" borderId="1" applyNumberForma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33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31" fillId="4" borderId="0" applyNumberFormat="0" applyBorder="0" applyAlignment="0" applyProtection="0"/>
    <xf numFmtId="0" fontId="2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41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38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3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4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4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8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7" fillId="0" borderId="3" applyNumberFormat="0" applyFill="0" applyAlignment="0" applyProtection="0"/>
    <xf numFmtId="0" fontId="31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6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8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38" fillId="6" borderId="0" applyNumberFormat="0" applyBorder="0" applyAlignment="0" applyProtection="0"/>
    <xf numFmtId="0" fontId="2" fillId="17" borderId="0" applyNumberFormat="0" applyBorder="0" applyAlignment="0" applyProtection="0"/>
    <xf numFmtId="0" fontId="41" fillId="4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58" fillId="4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33" fillId="4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51" fillId="0" borderId="4" applyNumberFormat="0" applyFill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3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36" fillId="6" borderId="0" applyNumberFormat="0" applyBorder="0" applyAlignment="0" applyProtection="0"/>
    <xf numFmtId="0" fontId="2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2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1" fillId="4" borderId="0" applyNumberFormat="0" applyBorder="0" applyAlignment="0" applyProtection="0"/>
    <xf numFmtId="0" fontId="2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" fillId="3" borderId="0" applyNumberFormat="0" applyBorder="0" applyAlignment="0" applyProtection="0"/>
    <xf numFmtId="0" fontId="31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0" fontId="4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59" fillId="4" borderId="0" applyNumberFormat="0" applyBorder="0" applyAlignment="0" applyProtection="0"/>
    <xf numFmtId="0" fontId="2" fillId="7" borderId="0" applyNumberFormat="0" applyBorder="0" applyAlignment="0" applyProtection="0"/>
    <xf numFmtId="0" fontId="33" fillId="4" borderId="0" applyNumberFormat="0" applyBorder="0" applyAlignment="0" applyProtection="0"/>
    <xf numFmtId="0" fontId="2" fillId="7" borderId="0" applyNumberFormat="0" applyBorder="0" applyAlignment="0" applyProtection="0"/>
    <xf numFmtId="0" fontId="37" fillId="4" borderId="0" applyNumberFormat="0" applyBorder="0" applyAlignment="0" applyProtection="0"/>
    <xf numFmtId="0" fontId="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6" borderId="0" applyNumberFormat="0" applyBorder="0" applyAlignment="0" applyProtection="0"/>
    <xf numFmtId="0" fontId="2" fillId="11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8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3" fillId="4" borderId="0" applyNumberFormat="0" applyBorder="0" applyAlignment="0" applyProtection="0"/>
    <xf numFmtId="0" fontId="2" fillId="2" borderId="0" applyNumberFormat="0" applyBorder="0" applyAlignment="0" applyProtection="0"/>
    <xf numFmtId="0" fontId="51" fillId="0" borderId="4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17" borderId="0" applyNumberFormat="0" applyBorder="0" applyAlignment="0" applyProtection="0"/>
    <xf numFmtId="0" fontId="3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2" fillId="17" borderId="0" applyNumberFormat="0" applyBorder="0" applyAlignment="0" applyProtection="0"/>
    <xf numFmtId="0" fontId="14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4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46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6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6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 applyProtection="0">
      <alignment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0" borderId="4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6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7" fillId="4" borderId="0" applyNumberFormat="0" applyBorder="0" applyAlignment="0" applyProtection="0"/>
    <xf numFmtId="0" fontId="41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13" borderId="0" applyNumberFormat="0" applyBorder="0" applyAlignment="0" applyProtection="0"/>
    <xf numFmtId="0" fontId="41" fillId="4" borderId="0" applyNumberFormat="0" applyBorder="0" applyAlignment="0" applyProtection="0"/>
    <xf numFmtId="0" fontId="14" fillId="13" borderId="0" applyNumberFormat="0" applyBorder="0" applyAlignment="0" applyProtection="0"/>
    <xf numFmtId="0" fontId="31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8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4" borderId="0" applyNumberFormat="0" applyBorder="0" applyAlignment="0" applyProtection="0"/>
    <xf numFmtId="0" fontId="46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3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6" fillId="6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4" borderId="0" applyNumberFormat="0" applyBorder="0" applyAlignment="0" applyProtection="0"/>
    <xf numFmtId="0" fontId="14" fillId="7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7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8" fillId="6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60" fillId="0" borderId="0">
      <alignment vertical="center"/>
      <protection/>
    </xf>
    <xf numFmtId="0" fontId="14" fillId="5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8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6" fillId="6" borderId="0" applyNumberFormat="0" applyBorder="0" applyAlignment="0" applyProtection="0"/>
    <xf numFmtId="0" fontId="14" fillId="22" borderId="0" applyNumberFormat="0" applyBorder="0" applyAlignment="0" applyProtection="0"/>
    <xf numFmtId="0" fontId="33" fillId="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6" fillId="6" borderId="0" applyNumberFormat="0" applyBorder="0" applyAlignment="0" applyProtection="0"/>
    <xf numFmtId="0" fontId="14" fillId="22" borderId="0" applyNumberFormat="0" applyBorder="0" applyAlignment="0" applyProtection="0"/>
    <xf numFmtId="0" fontId="46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4" borderId="0" applyNumberFormat="0" applyBorder="0" applyAlignment="0" applyProtection="0"/>
    <xf numFmtId="0" fontId="14" fillId="10" borderId="0" applyNumberFormat="0" applyBorder="0" applyAlignment="0" applyProtection="0"/>
    <xf numFmtId="0" fontId="33" fillId="4" borderId="0" applyNumberFormat="0" applyBorder="0" applyAlignment="0" applyProtection="0"/>
    <xf numFmtId="0" fontId="1" fillId="0" borderId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6" borderId="0" applyNumberFormat="0" applyBorder="0" applyAlignment="0" applyProtection="0"/>
    <xf numFmtId="0" fontId="14" fillId="10" borderId="0" applyNumberFormat="0" applyBorder="0" applyAlignment="0" applyProtection="0"/>
    <xf numFmtId="0" fontId="4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6" borderId="0" applyNumberFormat="0" applyBorder="0" applyAlignment="0" applyProtection="0"/>
    <xf numFmtId="0" fontId="14" fillId="10" borderId="0" applyNumberFormat="0" applyBorder="0" applyAlignment="0" applyProtection="0"/>
    <xf numFmtId="0" fontId="3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38" fillId="6" borderId="0" applyNumberFormat="0" applyBorder="0" applyAlignment="0" applyProtection="0"/>
    <xf numFmtId="0" fontId="14" fillId="21" borderId="0" applyNumberFormat="0" applyBorder="0" applyAlignment="0" applyProtection="0"/>
    <xf numFmtId="0" fontId="37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4" borderId="0" applyNumberFormat="0" applyBorder="0" applyAlignment="0" applyProtection="0"/>
    <xf numFmtId="0" fontId="45" fillId="15" borderId="7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0">
      <alignment vertical="center"/>
      <protection/>
    </xf>
    <xf numFmtId="0" fontId="38" fillId="6" borderId="0" applyNumberFormat="0" applyBorder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51" fillId="0" borderId="4" applyNumberFormat="0" applyFill="0" applyAlignment="0" applyProtection="0"/>
    <xf numFmtId="0" fontId="34" fillId="0" borderId="5" applyNumberFormat="0" applyFill="0" applyAlignment="0" applyProtection="0"/>
    <xf numFmtId="0" fontId="44" fillId="8" borderId="1" applyNumberFormat="0" applyAlignment="0" applyProtection="0"/>
    <xf numFmtId="0" fontId="38" fillId="6" borderId="0" applyNumberFormat="0" applyBorder="0" applyAlignment="0" applyProtection="0"/>
    <xf numFmtId="0" fontId="49" fillId="0" borderId="8" applyNumberFormat="0" applyFill="0" applyAlignment="0" applyProtection="0"/>
    <xf numFmtId="0" fontId="42" fillId="6" borderId="0" applyNumberFormat="0" applyBorder="0" applyAlignment="0" applyProtection="0"/>
    <xf numFmtId="0" fontId="50" fillId="19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37" fontId="39" fillId="0" borderId="0">
      <alignment/>
      <protection/>
    </xf>
    <xf numFmtId="0" fontId="31" fillId="4" borderId="0" applyNumberFormat="0" applyBorder="0" applyAlignment="0" applyProtection="0"/>
    <xf numFmtId="0" fontId="57" fillId="0" borderId="0">
      <alignment/>
      <protection/>
    </xf>
    <xf numFmtId="0" fontId="38" fillId="6" borderId="0" applyNumberFormat="0" applyBorder="0" applyAlignment="0" applyProtection="0"/>
    <xf numFmtId="0" fontId="0" fillId="12" borderId="2" applyNumberFormat="0" applyFont="0" applyAlignment="0" applyProtection="0"/>
    <xf numFmtId="0" fontId="38" fillId="6" borderId="0" applyNumberFormat="0" applyBorder="0" applyAlignment="0" applyProtection="0"/>
    <xf numFmtId="0" fontId="35" fillId="14" borderId="6" applyNumberFormat="0" applyAlignment="0" applyProtection="0"/>
    <xf numFmtId="0" fontId="0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8" fillId="0" borderId="0" applyNumberForma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1" fillId="4" borderId="0" applyNumberFormat="0" applyBorder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47" fillId="0" borderId="3" applyNumberFormat="0" applyFill="0" applyAlignment="0" applyProtection="0"/>
    <xf numFmtId="0" fontId="31" fillId="4" borderId="0" applyNumberFormat="0" applyBorder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2" fillId="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47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7" fillId="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7" fillId="4" borderId="0" applyNumberFormat="0" applyBorder="0" applyAlignment="0" applyProtection="0"/>
    <xf numFmtId="0" fontId="47" fillId="0" borderId="3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47" fillId="0" borderId="3" applyNumberFormat="0" applyFill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47" fillId="0" borderId="3" applyNumberFormat="0" applyFill="0" applyAlignment="0" applyProtection="0"/>
    <xf numFmtId="0" fontId="42" fillId="6" borderId="0" applyNumberFormat="0" applyBorder="0" applyAlignment="0" applyProtection="0"/>
    <xf numFmtId="0" fontId="47" fillId="0" borderId="3" applyNumberFormat="0" applyFill="0" applyAlignment="0" applyProtection="0"/>
    <xf numFmtId="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1" fillId="4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38" fillId="6" borderId="0" applyNumberFormat="0" applyBorder="0" applyAlignment="0" applyProtection="0"/>
    <xf numFmtId="0" fontId="47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7" fillId="4" borderId="0" applyNumberFormat="0" applyBorder="0" applyAlignment="0" applyProtection="0"/>
    <xf numFmtId="0" fontId="51" fillId="0" borderId="4" applyNumberFormat="0" applyFill="0" applyAlignment="0" applyProtection="0"/>
    <xf numFmtId="0" fontId="37" fillId="4" borderId="0" applyNumberFormat="0" applyBorder="0" applyAlignment="0" applyProtection="0"/>
    <xf numFmtId="0" fontId="51" fillId="0" borderId="4" applyNumberFormat="0" applyFill="0" applyAlignment="0" applyProtection="0"/>
    <xf numFmtId="0" fontId="0" fillId="0" borderId="0">
      <alignment/>
      <protection/>
    </xf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42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8" fillId="6" borderId="0" applyNumberFormat="0" applyBorder="0" applyAlignment="0" applyProtection="0"/>
    <xf numFmtId="0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61" fillId="0" borderId="0">
      <alignment/>
      <protection/>
    </xf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60" fillId="0" borderId="0">
      <alignment vertical="center"/>
      <protection/>
    </xf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8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0" fillId="0" borderId="0">
      <alignment vertical="center"/>
      <protection/>
    </xf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8" fillId="6" borderId="0" applyNumberFormat="0" applyBorder="0" applyAlignment="0" applyProtection="0"/>
    <xf numFmtId="0" fontId="51" fillId="0" borderId="4" applyNumberFormat="0" applyFill="0" applyAlignment="0" applyProtection="0"/>
    <xf numFmtId="0" fontId="38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51" fillId="0" borderId="4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7" fillId="4" borderId="0" applyNumberFormat="0" applyBorder="0" applyAlignment="0" applyProtection="0"/>
    <xf numFmtId="0" fontId="51" fillId="0" borderId="4" applyNumberFormat="0" applyFill="0" applyAlignment="0" applyProtection="0"/>
    <xf numFmtId="0" fontId="46" fillId="6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3" fillId="4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36" fillId="6" borderId="0" applyNumberFormat="0" applyBorder="0" applyAlignment="0" applyProtection="0"/>
    <xf numFmtId="0" fontId="51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7" fillId="4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7" fillId="4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7" fillId="4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6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46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34" fillId="0" borderId="5" applyNumberFormat="0" applyFill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41" fontId="2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9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5" fillId="0" borderId="0">
      <alignment/>
      <protection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2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" fillId="0" borderId="0">
      <alignment/>
      <protection/>
    </xf>
    <xf numFmtId="0" fontId="42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7" fillId="4" borderId="0" applyNumberFormat="0" applyBorder="0" applyAlignment="0" applyProtection="0"/>
    <xf numFmtId="0" fontId="40" fillId="0" borderId="0">
      <alignment vertical="center"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40" fillId="0" borderId="0">
      <alignment vertical="center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9" fillId="4" borderId="0" applyNumberFormat="0" applyBorder="0" applyAlignment="0" applyProtection="0"/>
    <xf numFmtId="0" fontId="41" fillId="4" borderId="0" applyNumberFormat="0" applyBorder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>
      <alignment vertical="center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0" borderId="0">
      <alignment vertical="center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1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0" fillId="0" borderId="0">
      <alignment vertical="center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6" fillId="6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59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1" fillId="4" borderId="0" applyNumberFormat="0" applyBorder="0" applyAlignment="0" applyProtection="0"/>
    <xf numFmtId="178" fontId="21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33" fillId="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9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6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38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40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21" fillId="0" borderId="0">
      <alignment/>
      <protection/>
    </xf>
    <xf numFmtId="0" fontId="6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2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6" fillId="6" borderId="0" applyNumberFormat="0" applyBorder="0" applyAlignment="0" applyProtection="0"/>
    <xf numFmtId="0" fontId="2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36" fillId="6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46" fillId="6" borderId="0" applyNumberFormat="0" applyBorder="0" applyAlignment="0" applyProtection="0"/>
    <xf numFmtId="0" fontId="1" fillId="0" borderId="0">
      <alignment/>
      <protection/>
    </xf>
    <xf numFmtId="0" fontId="21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0" borderId="0">
      <alignment vertical="center"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0" borderId="0">
      <alignment vertical="center"/>
      <protection/>
    </xf>
    <xf numFmtId="0" fontId="38" fillId="6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8" fontId="21" fillId="0" borderId="0" applyFont="0" applyFill="0" applyBorder="0" applyAlignment="0" applyProtection="0"/>
    <xf numFmtId="0" fontId="46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21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6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63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4" fontId="64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5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0" fontId="64" fillId="0" borderId="0">
      <alignment/>
      <protection/>
    </xf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2" fillId="24" borderId="0" xfId="3016" applyFont="1" applyFill="1" applyAlignment="1">
      <alignment vertical="center"/>
      <protection/>
    </xf>
    <xf numFmtId="0" fontId="2" fillId="24" borderId="0" xfId="3016" applyFont="1" applyFill="1">
      <alignment/>
      <protection/>
    </xf>
    <xf numFmtId="177" fontId="2" fillId="24" borderId="0" xfId="3016" applyNumberFormat="1" applyFont="1" applyFill="1">
      <alignment/>
      <protection/>
    </xf>
    <xf numFmtId="180" fontId="3" fillId="24" borderId="0" xfId="3016" applyNumberFormat="1" applyFont="1" applyFill="1" applyAlignment="1">
      <alignment horizontal="center" vertical="center"/>
      <protection/>
    </xf>
    <xf numFmtId="177" fontId="2" fillId="24" borderId="0" xfId="3016" applyNumberFormat="1" applyFont="1" applyFill="1" applyAlignment="1">
      <alignment horizontal="center"/>
      <protection/>
    </xf>
    <xf numFmtId="177" fontId="2" fillId="24" borderId="0" xfId="3016" applyNumberFormat="1" applyFont="1" applyFill="1" applyAlignment="1">
      <alignment horizontal="right" vertical="center"/>
      <protection/>
    </xf>
    <xf numFmtId="0" fontId="4" fillId="24" borderId="10" xfId="3016" applyFont="1" applyFill="1" applyBorder="1" applyAlignment="1">
      <alignment horizontal="center" vertical="center" shrinkToFit="1"/>
      <protection/>
    </xf>
    <xf numFmtId="0" fontId="2" fillId="24" borderId="10" xfId="3016" applyFont="1" applyFill="1" applyBorder="1" applyAlignment="1">
      <alignment horizontal="center" vertical="center" shrinkToFit="1"/>
      <protection/>
    </xf>
    <xf numFmtId="177" fontId="2" fillId="24" borderId="10" xfId="3016" applyNumberFormat="1" applyFont="1" applyFill="1" applyBorder="1" applyAlignment="1">
      <alignment horizontal="center" vertical="center" shrinkToFit="1"/>
      <protection/>
    </xf>
    <xf numFmtId="0" fontId="2" fillId="24" borderId="10" xfId="3016" applyFont="1" applyFill="1" applyBorder="1" applyAlignment="1">
      <alignment horizontal="left" vertical="center" shrinkToFit="1"/>
      <protection/>
    </xf>
    <xf numFmtId="177" fontId="2" fillId="24" borderId="10" xfId="3016" applyNumberFormat="1" applyFont="1" applyFill="1" applyBorder="1" applyAlignment="1">
      <alignment horizontal="right" vertical="center" shrinkToFit="1"/>
      <protection/>
    </xf>
    <xf numFmtId="0" fontId="2" fillId="24" borderId="10" xfId="3016" applyFont="1" applyFill="1" applyBorder="1" applyAlignment="1">
      <alignment horizontal="left" vertical="center"/>
      <protection/>
    </xf>
    <xf numFmtId="177" fontId="4" fillId="24" borderId="10" xfId="3016" applyNumberFormat="1" applyFont="1" applyFill="1" applyBorder="1" applyAlignment="1">
      <alignment horizontal="right" vertical="center" shrinkToFit="1"/>
      <protection/>
    </xf>
    <xf numFmtId="0" fontId="0" fillId="2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  <xf numFmtId="177" fontId="6" fillId="0" borderId="10" xfId="52" applyNumberFormat="1" applyFont="1" applyFill="1" applyBorder="1" applyAlignment="1">
      <alignment horizontal="center" vertical="center"/>
    </xf>
    <xf numFmtId="41" fontId="6" fillId="0" borderId="10" xfId="52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1" fontId="6" fillId="0" borderId="12" xfId="52" applyNumberFormat="1" applyFont="1" applyFill="1" applyBorder="1" applyAlignment="1">
      <alignment horizontal="center" vertical="center" wrapText="1"/>
    </xf>
    <xf numFmtId="41" fontId="6" fillId="0" borderId="13" xfId="52" applyNumberFormat="1" applyFont="1" applyFill="1" applyBorder="1" applyAlignment="1">
      <alignment horizontal="center" vertical="center" wrapText="1"/>
    </xf>
    <xf numFmtId="177" fontId="6" fillId="24" borderId="10" xfId="52" applyNumberFormat="1" applyFont="1" applyFill="1" applyBorder="1" applyAlignment="1">
      <alignment vertical="center"/>
    </xf>
    <xf numFmtId="177" fontId="0" fillId="0" borderId="10" xfId="300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177" fontId="0" fillId="24" borderId="10" xfId="52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5" xfId="52" applyNumberFormat="1" applyFont="1" applyFill="1" applyBorder="1" applyAlignment="1" applyProtection="1">
      <alignment horizontal="right" vertical="center" wrapText="1"/>
      <protection/>
    </xf>
    <xf numFmtId="176" fontId="1" fillId="0" borderId="10" xfId="52" applyNumberFormat="1" applyFont="1" applyFill="1" applyBorder="1" applyAlignment="1" applyProtection="1">
      <alignment horizontal="right" vertical="center" wrapText="1"/>
      <protection/>
    </xf>
    <xf numFmtId="176" fontId="1" fillId="0" borderId="10" xfId="52" applyNumberFormat="1" applyFont="1" applyFill="1" applyBorder="1" applyAlignment="1">
      <alignment horizontal="right" vertical="center" wrapText="1"/>
    </xf>
    <xf numFmtId="0" fontId="1" fillId="0" borderId="10" xfId="3017" applyFont="1" applyFill="1" applyBorder="1" applyAlignment="1">
      <alignment horizontal="left" vertical="center" wrapText="1"/>
      <protection/>
    </xf>
    <xf numFmtId="176" fontId="67" fillId="0" borderId="10" xfId="52" applyNumberFormat="1" applyFont="1" applyFill="1" applyBorder="1" applyAlignment="1" applyProtection="1">
      <alignment horizontal="right" vertical="center" wrapText="1"/>
      <protection/>
    </xf>
    <xf numFmtId="181" fontId="1" fillId="0" borderId="10" xfId="52" applyNumberFormat="1" applyFont="1" applyFill="1" applyBorder="1" applyAlignment="1">
      <alignment horizontal="right" vertical="center" wrapText="1"/>
    </xf>
    <xf numFmtId="0" fontId="1" fillId="0" borderId="10" xfId="2597" applyFont="1" applyFill="1" applyBorder="1" applyAlignment="1">
      <alignment horizontal="left" vertical="center" wrapText="1"/>
      <protection/>
    </xf>
    <xf numFmtId="0" fontId="1" fillId="0" borderId="10" xfId="2123" applyFont="1" applyFill="1" applyBorder="1" applyAlignment="1">
      <alignment horizontal="left" vertical="center" wrapText="1"/>
      <protection/>
    </xf>
    <xf numFmtId="0" fontId="7" fillId="25" borderId="0" xfId="3000" applyFont="1" applyFill="1" applyAlignment="1">
      <alignment vertical="center" wrapText="1"/>
      <protection/>
    </xf>
    <xf numFmtId="0" fontId="1" fillId="25" borderId="0" xfId="3000" applyFont="1" applyFill="1" applyBorder="1" applyAlignment="1">
      <alignment vertical="center" wrapText="1"/>
      <protection/>
    </xf>
    <xf numFmtId="182" fontId="1" fillId="25" borderId="0" xfId="3000" applyNumberFormat="1" applyFont="1" applyFill="1" applyBorder="1" applyAlignment="1">
      <alignment horizontal="center" vertical="center" wrapText="1"/>
      <protection/>
    </xf>
    <xf numFmtId="0" fontId="1" fillId="25" borderId="0" xfId="3000" applyFont="1" applyFill="1" applyBorder="1" applyAlignment="1">
      <alignment horizontal="left" vertical="center" wrapText="1"/>
      <protection/>
    </xf>
    <xf numFmtId="0" fontId="1" fillId="25" borderId="0" xfId="3000" applyFont="1" applyFill="1" applyBorder="1" applyAlignment="1">
      <alignment horizontal="justify" vertical="center" wrapText="1"/>
      <protection/>
    </xf>
    <xf numFmtId="182" fontId="7" fillId="25" borderId="0" xfId="3000" applyNumberFormat="1" applyFont="1" applyFill="1" applyBorder="1" applyAlignment="1">
      <alignment horizontal="left" vertical="center" wrapText="1"/>
      <protection/>
    </xf>
    <xf numFmtId="0" fontId="1" fillId="25" borderId="16" xfId="3000" applyFont="1" applyFill="1" applyBorder="1" applyAlignment="1">
      <alignment vertical="center" wrapText="1"/>
      <protection/>
    </xf>
    <xf numFmtId="182" fontId="1" fillId="25" borderId="0" xfId="3000" applyNumberFormat="1" applyFont="1" applyFill="1" applyAlignment="1">
      <alignment horizontal="center" vertical="center" wrapText="1"/>
      <protection/>
    </xf>
    <xf numFmtId="43" fontId="1" fillId="25" borderId="0" xfId="3000" applyNumberFormat="1" applyFont="1" applyFill="1" applyAlignment="1">
      <alignment vertical="center" wrapText="1"/>
      <protection/>
    </xf>
    <xf numFmtId="0" fontId="1" fillId="25" borderId="0" xfId="3000" applyFont="1" applyFill="1" applyAlignment="1">
      <alignment horizontal="left" vertical="center" wrapText="1"/>
      <protection/>
    </xf>
    <xf numFmtId="0" fontId="1" fillId="25" borderId="0" xfId="3000" applyFont="1" applyFill="1" applyAlignment="1">
      <alignment vertical="center" wrapText="1"/>
      <protection/>
    </xf>
    <xf numFmtId="0" fontId="0" fillId="25" borderId="0" xfId="3000" applyFont="1" applyFill="1" applyBorder="1" applyAlignment="1">
      <alignment vertical="center"/>
      <protection/>
    </xf>
    <xf numFmtId="0" fontId="5" fillId="25" borderId="0" xfId="3000" applyFont="1" applyFill="1" applyAlignment="1">
      <alignment horizontal="center" vertical="center" wrapText="1"/>
      <protection/>
    </xf>
    <xf numFmtId="0" fontId="6" fillId="0" borderId="0" xfId="1429" applyFont="1" applyBorder="1" applyAlignment="1">
      <alignment horizontal="right" vertical="center" wrapText="1"/>
      <protection/>
    </xf>
    <xf numFmtId="183" fontId="0" fillId="0" borderId="0" xfId="2859" applyNumberFormat="1" applyFont="1" applyFill="1" applyAlignment="1" applyProtection="1">
      <alignment horizontal="right" vertical="center"/>
      <protection locked="0"/>
    </xf>
    <xf numFmtId="182" fontId="7" fillId="25" borderId="10" xfId="3006" applyNumberFormat="1" applyFont="1" applyFill="1" applyBorder="1" applyAlignment="1">
      <alignment horizontal="center" vertical="center" wrapText="1"/>
      <protection/>
    </xf>
    <xf numFmtId="182" fontId="1" fillId="25" borderId="10" xfId="3006" applyNumberFormat="1" applyFont="1" applyFill="1" applyBorder="1" applyAlignment="1">
      <alignment horizontal="center" vertical="center" wrapText="1"/>
      <protection/>
    </xf>
    <xf numFmtId="177" fontId="7" fillId="0" borderId="10" xfId="2859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1" fillId="0" borderId="10" xfId="2859" applyNumberFormat="1" applyFont="1" applyFill="1" applyBorder="1" applyAlignment="1">
      <alignment horizontal="right" vertical="center"/>
      <protection/>
    </xf>
    <xf numFmtId="0" fontId="1" fillId="25" borderId="14" xfId="3000" applyFont="1" applyFill="1" applyBorder="1" applyAlignment="1">
      <alignment horizontal="left" vertical="center" wrapText="1"/>
      <protection/>
    </xf>
    <xf numFmtId="43" fontId="1" fillId="25" borderId="0" xfId="3000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7" fontId="12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7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3" fillId="0" borderId="0" xfId="2859" applyFont="1" applyFill="1" applyAlignment="1" applyProtection="1">
      <alignment horizontal="center" vertical="center"/>
      <protection locked="0"/>
    </xf>
    <xf numFmtId="0" fontId="5" fillId="0" borderId="0" xfId="2859" applyFont="1" applyFill="1" applyAlignment="1">
      <alignment vertical="center"/>
      <protection/>
    </xf>
    <xf numFmtId="0" fontId="0" fillId="0" borderId="0" xfId="2859" applyFont="1" applyFill="1" applyAlignment="1">
      <alignment vertical="center"/>
      <protection/>
    </xf>
    <xf numFmtId="0" fontId="0" fillId="24" borderId="0" xfId="2859" applyFont="1" applyFill="1" applyAlignment="1">
      <alignment vertical="center"/>
      <protection/>
    </xf>
    <xf numFmtId="183" fontId="0" fillId="24" borderId="0" xfId="2859" applyNumberFormat="1" applyFont="1" applyFill="1" applyAlignment="1" applyProtection="1">
      <alignment horizontal="right" vertical="center"/>
      <protection locked="0"/>
    </xf>
    <xf numFmtId="0" fontId="6" fillId="0" borderId="10" xfId="2859" applyFont="1" applyFill="1" applyBorder="1" applyAlignment="1" applyProtection="1">
      <alignment horizontal="center" vertical="center"/>
      <protection locked="0"/>
    </xf>
    <xf numFmtId="177" fontId="6" fillId="24" borderId="10" xfId="2859" applyNumberFormat="1" applyFont="1" applyFill="1" applyBorder="1" applyAlignment="1" applyProtection="1">
      <alignment horizontal="center" vertical="center"/>
      <protection locked="0"/>
    </xf>
    <xf numFmtId="3" fontId="6" fillId="0" borderId="10" xfId="2859" applyNumberFormat="1" applyFont="1" applyFill="1" applyBorder="1" applyAlignment="1" applyProtection="1">
      <alignment vertical="center"/>
      <protection locked="0"/>
    </xf>
    <xf numFmtId="177" fontId="7" fillId="24" borderId="10" xfId="2859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177" fontId="1" fillId="24" borderId="10" xfId="2859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3" fontId="6" fillId="0" borderId="10" xfId="2859" applyNumberFormat="1" applyFont="1" applyFill="1" applyBorder="1" applyAlignment="1" applyProtection="1">
      <alignment horizontal="center" vertical="center"/>
      <protection locked="0"/>
    </xf>
    <xf numFmtId="0" fontId="14" fillId="0" borderId="0" xfId="2859" applyFont="1" applyFill="1" applyAlignment="1" applyProtection="1">
      <alignment vertical="center"/>
      <protection locked="0"/>
    </xf>
    <xf numFmtId="0" fontId="14" fillId="24" borderId="0" xfId="2859" applyFont="1" applyFill="1" applyAlignment="1" applyProtection="1">
      <alignment vertical="center"/>
      <protection locked="0"/>
    </xf>
    <xf numFmtId="177" fontId="14" fillId="24" borderId="0" xfId="2859" applyNumberFormat="1" applyFont="1" applyFill="1" applyAlignment="1" applyProtection="1">
      <alignment horizontal="center" vertical="center"/>
      <protection locked="0"/>
    </xf>
    <xf numFmtId="3" fontId="15" fillId="0" borderId="0" xfId="2859" applyNumberFormat="1" applyFont="1" applyFill="1" applyAlignment="1" applyProtection="1">
      <alignment vertical="center"/>
      <protection locked="0"/>
    </xf>
    <xf numFmtId="3" fontId="15" fillId="24" borderId="0" xfId="2859" applyNumberFormat="1" applyFont="1" applyFill="1" applyAlignment="1" applyProtection="1">
      <alignment vertical="center"/>
      <protection locked="0"/>
    </xf>
    <xf numFmtId="177" fontId="6" fillId="24" borderId="10" xfId="2859" applyNumberFormat="1" applyFont="1" applyFill="1" applyBorder="1" applyAlignment="1">
      <alignment horizontal="right" vertical="center"/>
      <protection/>
    </xf>
    <xf numFmtId="0" fontId="0" fillId="0" borderId="10" xfId="2868" applyNumberFormat="1" applyFont="1" applyFill="1" applyBorder="1" applyAlignment="1" applyProtection="1">
      <alignment horizontal="left" vertical="center"/>
      <protection/>
    </xf>
    <xf numFmtId="177" fontId="0" fillId="24" borderId="10" xfId="2859" applyNumberFormat="1" applyFont="1" applyFill="1" applyBorder="1" applyAlignment="1">
      <alignment horizontal="right" vertical="center"/>
      <protection/>
    </xf>
    <xf numFmtId="177" fontId="16" fillId="24" borderId="0" xfId="2859" applyNumberFormat="1" applyFont="1" applyFill="1" applyAlignment="1" applyProtection="1">
      <alignment horizontal="center" vertical="center"/>
      <protection locked="0"/>
    </xf>
    <xf numFmtId="0" fontId="14" fillId="0" borderId="0" xfId="2859" applyFont="1" applyFill="1" applyAlignment="1" applyProtection="1">
      <alignment vertical="center" wrapText="1"/>
      <protection locked="0"/>
    </xf>
    <xf numFmtId="0" fontId="14" fillId="24" borderId="0" xfId="2859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3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3" fontId="6" fillId="24" borderId="10" xfId="52" applyFont="1" applyFill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/>
    </xf>
    <xf numFmtId="43" fontId="0" fillId="24" borderId="10" xfId="52" applyFont="1" applyFill="1" applyBorder="1" applyAlignment="1">
      <alignment vertical="center"/>
    </xf>
    <xf numFmtId="180" fontId="0" fillId="24" borderId="10" xfId="52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5" fontId="1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2" fillId="24" borderId="10" xfId="52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8" fillId="0" borderId="0" xfId="3013">
      <alignment vertical="center"/>
      <protection/>
    </xf>
    <xf numFmtId="0" fontId="3" fillId="0" borderId="0" xfId="3013" applyFont="1" applyAlignment="1">
      <alignment horizontal="center" vertical="center"/>
      <protection/>
    </xf>
    <xf numFmtId="0" fontId="18" fillId="0" borderId="0" xfId="3013" applyAlignment="1">
      <alignment horizontal="right" vertical="center"/>
      <protection/>
    </xf>
    <xf numFmtId="0" fontId="12" fillId="0" borderId="10" xfId="3013" applyFont="1" applyBorder="1" applyAlignment="1">
      <alignment horizontal="center" vertical="center"/>
      <protection/>
    </xf>
    <xf numFmtId="177" fontId="6" fillId="0" borderId="10" xfId="285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013" applyFont="1" applyBorder="1">
      <alignment vertical="center"/>
      <protection/>
    </xf>
    <xf numFmtId="177" fontId="4" fillId="0" borderId="10" xfId="3013" applyNumberFormat="1" applyFont="1" applyBorder="1">
      <alignment vertical="center"/>
      <protection/>
    </xf>
    <xf numFmtId="0" fontId="2" fillId="0" borderId="10" xfId="3013" applyFont="1" applyBorder="1">
      <alignment vertical="center"/>
      <protection/>
    </xf>
    <xf numFmtId="177" fontId="2" fillId="0" borderId="10" xfId="3013" applyNumberFormat="1" applyFont="1" applyBorder="1">
      <alignment vertical="center"/>
      <protection/>
    </xf>
    <xf numFmtId="0" fontId="2" fillId="0" borderId="10" xfId="3013" applyFont="1" applyFill="1" applyBorder="1">
      <alignment vertical="center"/>
      <protection/>
    </xf>
    <xf numFmtId="41" fontId="0" fillId="0" borderId="0" xfId="0" applyNumberFormat="1" applyAlignment="1">
      <alignment vertical="center"/>
    </xf>
    <xf numFmtId="0" fontId="68" fillId="0" borderId="14" xfId="3013" applyFont="1" applyBorder="1" applyAlignment="1">
      <alignment horizontal="left" vertical="center" wrapText="1"/>
      <protection/>
    </xf>
    <xf numFmtId="0" fontId="18" fillId="0" borderId="0" xfId="3013" applyAlignment="1">
      <alignment horizontal="right"/>
      <protection/>
    </xf>
    <xf numFmtId="0" fontId="12" fillId="0" borderId="0" xfId="2859" applyFont="1" applyAlignment="1">
      <alignment horizontal="center" vertical="center" wrapText="1"/>
      <protection/>
    </xf>
    <xf numFmtId="0" fontId="3" fillId="0" borderId="0" xfId="2859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19" fillId="0" borderId="0" xfId="2859" applyFont="1" applyAlignment="1">
      <alignment vertical="center" wrapText="1"/>
      <protection/>
    </xf>
    <xf numFmtId="0" fontId="11" fillId="0" borderId="0" xfId="2859" applyFont="1" applyAlignment="1">
      <alignment horizontal="right" vertical="center"/>
      <protection/>
    </xf>
    <xf numFmtId="0" fontId="2" fillId="0" borderId="0" xfId="2859" applyFont="1" applyAlignment="1">
      <alignment horizontal="right" vertical="center"/>
      <protection/>
    </xf>
    <xf numFmtId="0" fontId="11" fillId="0" borderId="0" xfId="2859" applyFont="1" applyAlignment="1">
      <alignment vertical="center" wrapText="1"/>
      <protection/>
    </xf>
    <xf numFmtId="0" fontId="12" fillId="0" borderId="10" xfId="2859" applyFont="1" applyBorder="1" applyAlignment="1">
      <alignment horizontal="center" vertical="center" wrapText="1"/>
      <protection/>
    </xf>
    <xf numFmtId="0" fontId="0" fillId="0" borderId="0" xfId="2859" applyFont="1">
      <alignment/>
      <protection/>
    </xf>
    <xf numFmtId="0" fontId="20" fillId="0" borderId="10" xfId="2859" applyFont="1" applyBorder="1" applyAlignment="1">
      <alignment horizontal="left" vertical="center" wrapText="1"/>
      <protection/>
    </xf>
    <xf numFmtId="177" fontId="7" fillId="0" borderId="10" xfId="2859" applyNumberFormat="1" applyFont="1" applyBorder="1" applyAlignment="1" applyProtection="1">
      <alignment horizontal="right" vertical="center"/>
      <protection locked="0"/>
    </xf>
    <xf numFmtId="0" fontId="20" fillId="0" borderId="10" xfId="2859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" fillId="0" borderId="0" xfId="3004" applyFill="1" applyAlignment="1">
      <alignment horizontal="left" vertical="center"/>
      <protection/>
    </xf>
    <xf numFmtId="186" fontId="2" fillId="24" borderId="0" xfId="52" applyNumberFormat="1" applyFont="1" applyFill="1" applyAlignment="1">
      <alignment vertical="center"/>
    </xf>
    <xf numFmtId="0" fontId="3" fillId="0" borderId="0" xfId="3004" applyFont="1" applyFill="1" applyBorder="1" applyAlignment="1">
      <alignment horizontal="center" vertical="center" wrapText="1"/>
      <protection/>
    </xf>
    <xf numFmtId="0" fontId="3" fillId="0" borderId="0" xfId="3004" applyFont="1" applyFill="1" applyBorder="1" applyAlignment="1">
      <alignment horizontal="center" vertical="center"/>
      <protection/>
    </xf>
    <xf numFmtId="186" fontId="2" fillId="24" borderId="0" xfId="52" applyNumberFormat="1" applyFont="1" applyFill="1" applyBorder="1" applyAlignment="1">
      <alignment horizontal="right" vertical="center"/>
    </xf>
    <xf numFmtId="0" fontId="12" fillId="0" borderId="15" xfId="3004" applyFont="1" applyFill="1" applyBorder="1" applyAlignment="1">
      <alignment horizontal="center" vertical="center"/>
      <protection/>
    </xf>
    <xf numFmtId="186" fontId="12" fillId="24" borderId="15" xfId="52" applyNumberFormat="1" applyFont="1" applyFill="1" applyBorder="1" applyAlignment="1">
      <alignment horizontal="center" vertical="center"/>
    </xf>
    <xf numFmtId="0" fontId="4" fillId="0" borderId="10" xfId="3004" applyFont="1" applyFill="1" applyBorder="1" applyAlignment="1">
      <alignment horizontal="left" vertical="center"/>
      <protection/>
    </xf>
    <xf numFmtId="177" fontId="7" fillId="24" borderId="10" xfId="2859" applyNumberFormat="1" applyFont="1" applyFill="1" applyBorder="1" applyAlignment="1" applyProtection="1">
      <alignment horizontal="right" vertical="center"/>
      <protection locked="0"/>
    </xf>
    <xf numFmtId="0" fontId="2" fillId="0" borderId="10" xfId="3004" applyFont="1" applyFill="1" applyBorder="1" applyAlignment="1">
      <alignment horizontal="left" vertical="center"/>
      <protection/>
    </xf>
    <xf numFmtId="177" fontId="1" fillId="24" borderId="10" xfId="2859" applyNumberFormat="1" applyFont="1" applyFill="1" applyBorder="1" applyAlignment="1" applyProtection="1">
      <alignment horizontal="right" vertical="center"/>
      <protection locked="0"/>
    </xf>
    <xf numFmtId="0" fontId="2" fillId="0" borderId="10" xfId="3004" applyFont="1" applyFill="1" applyBorder="1" applyAlignment="1">
      <alignment horizontal="left" vertical="center" wrapText="1"/>
      <protection/>
    </xf>
    <xf numFmtId="0" fontId="1" fillId="0" borderId="10" xfId="3004" applyFont="1" applyFill="1" applyBorder="1" applyAlignment="1">
      <alignment horizontal="left" vertical="center" wrapText="1"/>
      <protection/>
    </xf>
    <xf numFmtId="0" fontId="4" fillId="0" borderId="10" xfId="3004" applyFont="1" applyFill="1" applyBorder="1" applyAlignment="1">
      <alignment vertical="center" wrapText="1"/>
      <protection/>
    </xf>
    <xf numFmtId="0" fontId="2" fillId="0" borderId="14" xfId="3004" applyFont="1" applyFill="1" applyBorder="1" applyAlignment="1">
      <alignment horizontal="left" vertical="center" wrapText="1"/>
      <protection/>
    </xf>
    <xf numFmtId="0" fontId="0" fillId="24" borderId="14" xfId="0" applyFill="1" applyBorder="1" applyAlignment="1">
      <alignment vertical="center"/>
    </xf>
    <xf numFmtId="177" fontId="0" fillId="24" borderId="0" xfId="0" applyNumberFormat="1" applyFill="1" applyAlignment="1">
      <alignment vertical="center"/>
    </xf>
    <xf numFmtId="0" fontId="0" fillId="24" borderId="0" xfId="0" applyFill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0" xfId="300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3004" applyFont="1" applyFill="1" applyBorder="1" applyAlignment="1">
      <alignment horizontal="left" vertical="center" wrapText="1"/>
      <protection/>
    </xf>
    <xf numFmtId="177" fontId="0" fillId="2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83" fontId="0" fillId="0" borderId="0" xfId="63" applyNumberFormat="1" applyFont="1" applyAlignment="1">
      <alignment vertical="center"/>
    </xf>
    <xf numFmtId="177" fontId="0" fillId="24" borderId="14" xfId="0" applyNumberFormat="1" applyFill="1" applyBorder="1" applyAlignment="1">
      <alignment vertical="center"/>
    </xf>
    <xf numFmtId="0" fontId="5" fillId="0" borderId="0" xfId="2859" applyFont="1" applyFill="1" applyAlignment="1" applyProtection="1">
      <alignment horizontal="center" vertical="center" wrapText="1"/>
      <protection locked="0"/>
    </xf>
    <xf numFmtId="0" fontId="5" fillId="0" borderId="0" xfId="2859" applyFont="1" applyFill="1" applyAlignment="1" applyProtection="1">
      <alignment horizontal="center" vertical="center"/>
      <protection locked="0"/>
    </xf>
    <xf numFmtId="183" fontId="0" fillId="24" borderId="0" xfId="2859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4" xfId="2859" applyFont="1" applyFill="1" applyBorder="1" applyAlignment="1">
      <alignment vertical="center"/>
      <protection/>
    </xf>
    <xf numFmtId="177" fontId="14" fillId="24" borderId="14" xfId="2859" applyNumberFormat="1" applyFont="1" applyFill="1" applyBorder="1" applyAlignment="1" applyProtection="1">
      <alignment horizontal="center" vertical="center"/>
      <protection locked="0"/>
    </xf>
    <xf numFmtId="0" fontId="3" fillId="0" borderId="0" xfId="2859" applyFont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177" fontId="23" fillId="0" borderId="10" xfId="2859" applyNumberFormat="1" applyFont="1" applyBorder="1" applyAlignment="1" applyProtection="1">
      <alignment horizontal="right" vertical="center"/>
      <protection locked="0"/>
    </xf>
    <xf numFmtId="177" fontId="21" fillId="0" borderId="10" xfId="2859" applyNumberFormat="1" applyFont="1" applyBorder="1" applyAlignment="1" applyProtection="1">
      <alignment horizontal="right" vertical="center"/>
      <protection locked="0"/>
    </xf>
    <xf numFmtId="3" fontId="21" fillId="0" borderId="10" xfId="2859" applyNumberFormat="1" applyFont="1" applyBorder="1" applyAlignment="1" applyProtection="1">
      <alignment vertical="center" wrapText="1"/>
      <protection locked="0"/>
    </xf>
    <xf numFmtId="3" fontId="23" fillId="0" borderId="10" xfId="2859" applyNumberFormat="1" applyFont="1" applyBorder="1" applyAlignment="1" applyProtection="1">
      <alignment vertical="center" wrapText="1"/>
      <protection locked="0"/>
    </xf>
    <xf numFmtId="0" fontId="6" fillId="0" borderId="0" xfId="2859" applyFont="1">
      <alignment/>
      <protection/>
    </xf>
    <xf numFmtId="3" fontId="21" fillId="0" borderId="14" xfId="2859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2" fillId="0" borderId="10" xfId="3004" applyFill="1" applyBorder="1" applyAlignment="1">
      <alignment horizontal="left" vertical="center"/>
      <protection/>
    </xf>
    <xf numFmtId="41" fontId="7" fillId="24" borderId="10" xfId="52" applyNumberFormat="1" applyFont="1" applyFill="1" applyBorder="1" applyAlignment="1">
      <alignment horizontal="right" vertical="center"/>
    </xf>
    <xf numFmtId="41" fontId="1" fillId="24" borderId="10" xfId="52" applyNumberFormat="1" applyFont="1" applyFill="1" applyBorder="1" applyAlignment="1">
      <alignment horizontal="right" vertical="center"/>
    </xf>
    <xf numFmtId="0" fontId="2" fillId="0" borderId="10" xfId="3004" applyFill="1" applyBorder="1" applyAlignment="1">
      <alignment horizontal="left" vertical="center" wrapText="1"/>
      <protection/>
    </xf>
    <xf numFmtId="3" fontId="5" fillId="0" borderId="0" xfId="3005" applyNumberFormat="1" applyFont="1" applyFill="1" applyBorder="1" applyAlignment="1" applyProtection="1">
      <alignment horizontal="center" vertical="center" wrapText="1"/>
      <protection/>
    </xf>
    <xf numFmtId="3" fontId="5" fillId="0" borderId="0" xfId="3005" applyNumberFormat="1" applyFont="1" applyFill="1" applyBorder="1" applyAlignment="1" applyProtection="1">
      <alignment horizontal="center" vertical="center"/>
      <protection/>
    </xf>
    <xf numFmtId="177" fontId="6" fillId="24" borderId="10" xfId="2859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2997" applyNumberFormat="1" applyFont="1" applyFill="1" applyBorder="1" applyAlignment="1" applyProtection="1">
      <alignment vertical="center"/>
      <protection/>
    </xf>
    <xf numFmtId="183" fontId="0" fillId="0" borderId="0" xfId="63" applyNumberFormat="1" applyFont="1" applyFill="1" applyAlignment="1">
      <alignment vertical="center"/>
    </xf>
    <xf numFmtId="3" fontId="1" fillId="0" borderId="10" xfId="2859" applyNumberFormat="1" applyFont="1" applyFill="1" applyBorder="1" applyAlignment="1" applyProtection="1">
      <alignment vertical="center"/>
      <protection locked="0"/>
    </xf>
    <xf numFmtId="177" fontId="70" fillId="24" borderId="10" xfId="2859" applyNumberFormat="1" applyFont="1" applyFill="1" applyBorder="1" applyAlignment="1">
      <alignment horizontal="right" vertical="center"/>
      <protection/>
    </xf>
    <xf numFmtId="3" fontId="1" fillId="0" borderId="10" xfId="2997" applyNumberFormat="1" applyFont="1" applyFill="1" applyBorder="1" applyAlignment="1" applyProtection="1">
      <alignment vertical="center"/>
      <protection/>
    </xf>
    <xf numFmtId="0" fontId="0" fillId="24" borderId="0" xfId="2859" applyFont="1" applyFill="1">
      <alignment/>
      <protection/>
    </xf>
    <xf numFmtId="0" fontId="5" fillId="24" borderId="0" xfId="2859" applyFont="1" applyFill="1" applyAlignment="1" applyProtection="1">
      <alignment horizontal="center" vertical="center"/>
      <protection locked="0"/>
    </xf>
    <xf numFmtId="0" fontId="15" fillId="24" borderId="0" xfId="2859" applyFont="1" applyFill="1" applyAlignment="1" applyProtection="1">
      <alignment vertical="center"/>
      <protection locked="0"/>
    </xf>
    <xf numFmtId="0" fontId="6" fillId="24" borderId="10" xfId="2859" applyFont="1" applyFill="1" applyBorder="1" applyAlignment="1" applyProtection="1">
      <alignment horizontal="center" vertical="center"/>
      <protection locked="0"/>
    </xf>
    <xf numFmtId="3" fontId="7" fillId="24" borderId="10" xfId="2997" applyNumberFormat="1" applyFont="1" applyFill="1" applyBorder="1" applyAlignment="1" applyProtection="1">
      <alignment vertical="center"/>
      <protection/>
    </xf>
    <xf numFmtId="3" fontId="1" fillId="24" borderId="10" xfId="2997" applyNumberFormat="1" applyFont="1" applyFill="1" applyBorder="1" applyAlignment="1" applyProtection="1">
      <alignment vertical="center"/>
      <protection/>
    </xf>
    <xf numFmtId="186" fontId="0" fillId="24" borderId="14" xfId="2859" applyNumberFormat="1" applyFont="1" applyFill="1" applyBorder="1" applyAlignment="1" applyProtection="1">
      <alignment vertical="center"/>
      <protection locked="0"/>
    </xf>
    <xf numFmtId="177" fontId="0" fillId="24" borderId="14" xfId="2859" applyNumberFormat="1" applyFont="1" applyFill="1" applyBorder="1" applyAlignment="1">
      <alignment horizontal="right" vertical="center"/>
      <protection/>
    </xf>
    <xf numFmtId="0" fontId="14" fillId="0" borderId="0" xfId="2859" applyFont="1" applyAlignment="1" applyProtection="1">
      <alignment vertical="center"/>
      <protection locked="0"/>
    </xf>
    <xf numFmtId="0" fontId="24" fillId="0" borderId="0" xfId="2859" applyFont="1" applyAlignment="1" applyProtection="1">
      <alignment horizontal="center" vertical="center"/>
      <protection locked="0"/>
    </xf>
    <xf numFmtId="3" fontId="15" fillId="0" borderId="0" xfId="2859" applyNumberFormat="1" applyFont="1" applyAlignment="1" applyProtection="1">
      <alignment vertical="center"/>
      <protection locked="0"/>
    </xf>
    <xf numFmtId="3" fontId="7" fillId="0" borderId="10" xfId="2997" applyNumberFormat="1" applyFont="1" applyFill="1" applyBorder="1" applyAlignment="1" applyProtection="1">
      <alignment horizontal="center" vertical="center"/>
      <protection/>
    </xf>
    <xf numFmtId="3" fontId="7" fillId="24" borderId="10" xfId="2997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Alignment="1">
      <alignment vertical="center"/>
    </xf>
    <xf numFmtId="177" fontId="1" fillId="26" borderId="17" xfId="2859" applyNumberFormat="1" applyFont="1" applyFill="1" applyBorder="1" applyAlignment="1">
      <alignment horizontal="right" vertical="center"/>
      <protection/>
    </xf>
    <xf numFmtId="177" fontId="1" fillId="0" borderId="10" xfId="2859" applyNumberFormat="1" applyFont="1" applyBorder="1" applyAlignment="1">
      <alignment horizontal="right" vertical="center"/>
      <protection/>
    </xf>
    <xf numFmtId="0" fontId="21" fillId="0" borderId="14" xfId="2859" applyFont="1" applyFill="1" applyBorder="1" applyAlignment="1" applyProtection="1">
      <alignment horizontal="left" vertical="center"/>
      <protection locked="0"/>
    </xf>
    <xf numFmtId="177" fontId="6" fillId="24" borderId="14" xfId="2859" applyNumberFormat="1" applyFont="1" applyFill="1" applyBorder="1" applyAlignment="1">
      <alignment horizontal="right" vertical="center"/>
      <protection/>
    </xf>
    <xf numFmtId="0" fontId="0" fillId="0" borderId="0" xfId="2859" applyFont="1" applyAlignment="1">
      <alignment vertical="center"/>
      <protection/>
    </xf>
    <xf numFmtId="0" fontId="14" fillId="0" borderId="0" xfId="2859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2997" applyFont="1">
      <alignment vertical="center"/>
      <protection/>
    </xf>
    <xf numFmtId="0" fontId="1" fillId="24" borderId="0" xfId="2997" applyFont="1" applyFill="1">
      <alignment vertical="center"/>
      <protection/>
    </xf>
    <xf numFmtId="0" fontId="5" fillId="0" borderId="0" xfId="2997" applyFont="1" applyBorder="1" applyAlignment="1">
      <alignment horizontal="center" vertical="center"/>
      <protection/>
    </xf>
    <xf numFmtId="176" fontId="1" fillId="24" borderId="0" xfId="116" applyNumberFormat="1" applyFont="1" applyFill="1" applyBorder="1" applyAlignment="1">
      <alignment horizontal="right"/>
    </xf>
    <xf numFmtId="177" fontId="6" fillId="0" borderId="10" xfId="2859" applyNumberFormat="1" applyFont="1" applyBorder="1" applyAlignment="1" applyProtection="1">
      <alignment horizontal="center" vertical="center"/>
      <protection locked="0"/>
    </xf>
    <xf numFmtId="177" fontId="7" fillId="0" borderId="10" xfId="2859" applyNumberFormat="1" applyFont="1" applyBorder="1" applyAlignment="1" applyProtection="1">
      <alignment horizontal="center" vertical="center"/>
      <protection locked="0"/>
    </xf>
    <xf numFmtId="177" fontId="7" fillId="24" borderId="10" xfId="2859" applyNumberFormat="1" applyFont="1" applyFill="1" applyBorder="1" applyAlignment="1" applyProtection="1">
      <alignment vertical="center"/>
      <protection locked="0"/>
    </xf>
    <xf numFmtId="186" fontId="0" fillId="0" borderId="0" xfId="0" applyNumberFormat="1" applyAlignment="1">
      <alignment vertical="center"/>
    </xf>
    <xf numFmtId="0" fontId="0" fillId="0" borderId="0" xfId="3011" applyFill="1">
      <alignment vertical="center"/>
      <protection/>
    </xf>
    <xf numFmtId="0" fontId="0" fillId="0" borderId="0" xfId="3011">
      <alignment vertical="center"/>
      <protection/>
    </xf>
    <xf numFmtId="0" fontId="5" fillId="0" borderId="0" xfId="3011" applyFont="1" applyAlignment="1">
      <alignment horizontal="center" vertical="center" wrapText="1"/>
      <protection/>
    </xf>
    <xf numFmtId="0" fontId="5" fillId="0" borderId="0" xfId="3011" applyFont="1" applyAlignment="1">
      <alignment horizontal="center" vertical="center"/>
      <protection/>
    </xf>
    <xf numFmtId="0" fontId="0" fillId="0" borderId="0" xfId="1551" applyFont="1" applyBorder="1" applyAlignment="1">
      <alignment horizontal="right" vertical="center"/>
      <protection/>
    </xf>
    <xf numFmtId="0" fontId="7" fillId="0" borderId="10" xfId="3011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23" fillId="0" borderId="10" xfId="3011" applyFont="1" applyBorder="1" applyAlignment="1">
      <alignment horizontal="center" vertical="center" wrapText="1"/>
      <protection/>
    </xf>
    <xf numFmtId="177" fontId="21" fillId="0" borderId="10" xfId="2859" applyNumberFormat="1" applyFont="1" applyBorder="1" applyAlignment="1">
      <alignment horizontal="right" vertical="center"/>
      <protection/>
    </xf>
    <xf numFmtId="0" fontId="23" fillId="24" borderId="10" xfId="3011" applyFont="1" applyFill="1" applyBorder="1" applyAlignment="1">
      <alignment horizontal="center" vertical="center" wrapText="1"/>
      <protection/>
    </xf>
    <xf numFmtId="0" fontId="21" fillId="0" borderId="10" xfId="3011" applyFont="1" applyBorder="1" applyAlignment="1">
      <alignment horizontal="left" vertical="center" wrapText="1"/>
      <protection/>
    </xf>
    <xf numFmtId="49" fontId="23" fillId="24" borderId="10" xfId="3011" applyNumberFormat="1" applyFont="1" applyFill="1" applyBorder="1" applyAlignment="1">
      <alignment horizontal="center" vertical="center" wrapText="1"/>
      <protection/>
    </xf>
    <xf numFmtId="0" fontId="23" fillId="0" borderId="10" xfId="3011" applyFont="1" applyFill="1" applyBorder="1" applyAlignment="1">
      <alignment horizontal="center" vertical="center" wrapText="1"/>
      <protection/>
    </xf>
    <xf numFmtId="0" fontId="21" fillId="0" borderId="14" xfId="3011" applyFont="1" applyBorder="1" applyAlignment="1">
      <alignment horizontal="left" vertical="center" wrapText="1"/>
      <protection/>
    </xf>
    <xf numFmtId="0" fontId="25" fillId="24" borderId="0" xfId="1429" applyFont="1" applyFill="1">
      <alignment/>
      <protection/>
    </xf>
    <xf numFmtId="0" fontId="5" fillId="24" borderId="0" xfId="1429" applyFont="1" applyFill="1" applyAlignment="1">
      <alignment horizontal="center" vertical="center"/>
      <protection/>
    </xf>
    <xf numFmtId="0" fontId="21" fillId="24" borderId="0" xfId="1429" applyFont="1" applyFill="1" applyAlignment="1">
      <alignment horizontal="left" vertical="center"/>
      <protection/>
    </xf>
    <xf numFmtId="0" fontId="0" fillId="24" borderId="0" xfId="1429" applyFont="1" applyFill="1" applyAlignment="1">
      <alignment horizontal="right" vertical="center"/>
      <protection/>
    </xf>
    <xf numFmtId="0" fontId="6" fillId="24" borderId="10" xfId="1429" applyFont="1" applyFill="1" applyBorder="1" applyAlignment="1">
      <alignment horizontal="center" vertical="center"/>
      <protection/>
    </xf>
    <xf numFmtId="0" fontId="7" fillId="24" borderId="10" xfId="1429" applyFont="1" applyFill="1" applyBorder="1" applyAlignment="1">
      <alignment horizontal="left" vertical="center"/>
      <protection/>
    </xf>
    <xf numFmtId="177" fontId="7" fillId="24" borderId="10" xfId="1429" applyNumberFormat="1" applyFont="1" applyFill="1" applyBorder="1" applyAlignment="1">
      <alignment horizontal="right" vertical="center"/>
      <protection/>
    </xf>
    <xf numFmtId="0" fontId="1" fillId="24" borderId="10" xfId="1429" applyFont="1" applyFill="1" applyBorder="1" applyAlignment="1">
      <alignment horizontal="left" vertical="center"/>
      <protection/>
    </xf>
    <xf numFmtId="177" fontId="1" fillId="24" borderId="10" xfId="1429" applyNumberFormat="1" applyFont="1" applyFill="1" applyBorder="1" applyAlignment="1">
      <alignment horizontal="right" vertical="center"/>
      <protection/>
    </xf>
    <xf numFmtId="0" fontId="1" fillId="24" borderId="14" xfId="1429" applyFont="1" applyFill="1" applyBorder="1" applyAlignment="1">
      <alignment horizontal="left" vertical="center" wrapText="1"/>
      <protection/>
    </xf>
    <xf numFmtId="0" fontId="0" fillId="0" borderId="0" xfId="1429" applyFill="1">
      <alignment/>
      <protection/>
    </xf>
    <xf numFmtId="0" fontId="0" fillId="0" borderId="0" xfId="0" applyFont="1" applyFill="1" applyAlignment="1">
      <alignment vertical="center"/>
    </xf>
    <xf numFmtId="0" fontId="0" fillId="24" borderId="0" xfId="1429" applyFont="1" applyFill="1" applyAlignment="1">
      <alignment vertical="center"/>
      <protection/>
    </xf>
    <xf numFmtId="177" fontId="0" fillId="24" borderId="0" xfId="1429" applyNumberFormat="1" applyFont="1" applyFill="1" applyAlignment="1">
      <alignment horizontal="center" vertical="center"/>
      <protection/>
    </xf>
    <xf numFmtId="0" fontId="5" fillId="24" borderId="0" xfId="1429" applyFont="1" applyFill="1" applyAlignment="1">
      <alignment horizontal="center" vertical="center" wrapText="1"/>
      <protection/>
    </xf>
    <xf numFmtId="182" fontId="0" fillId="24" borderId="0" xfId="1429" applyNumberFormat="1" applyFont="1" applyFill="1" applyAlignment="1">
      <alignment horizontal="right" vertical="center"/>
      <protection/>
    </xf>
    <xf numFmtId="0" fontId="12" fillId="24" borderId="10" xfId="1429" applyFont="1" applyFill="1" applyBorder="1" applyAlignment="1">
      <alignment horizontal="center" vertical="center"/>
      <protection/>
    </xf>
    <xf numFmtId="3" fontId="6" fillId="24" borderId="10" xfId="3005" applyNumberFormat="1" applyFont="1" applyFill="1" applyBorder="1" applyAlignment="1" applyProtection="1">
      <alignment horizontal="center" vertical="center"/>
      <protection/>
    </xf>
    <xf numFmtId="0" fontId="4" fillId="24" borderId="10" xfId="3004" applyFont="1" applyFill="1" applyBorder="1" applyAlignment="1">
      <alignment vertical="center" wrapText="1"/>
      <protection/>
    </xf>
    <xf numFmtId="187" fontId="4" fillId="24" borderId="10" xfId="52" applyNumberFormat="1" applyFont="1" applyFill="1" applyBorder="1" applyAlignment="1">
      <alignment vertical="center"/>
    </xf>
    <xf numFmtId="0" fontId="4" fillId="24" borderId="10" xfId="3004" applyFont="1" applyFill="1" applyBorder="1" applyAlignment="1">
      <alignment horizontal="left" vertical="center"/>
      <protection/>
    </xf>
    <xf numFmtId="0" fontId="2" fillId="24" borderId="10" xfId="3004" applyFont="1" applyFill="1" applyBorder="1" applyAlignment="1">
      <alignment horizontal="left" vertical="center"/>
      <protection/>
    </xf>
    <xf numFmtId="187" fontId="2" fillId="24" borderId="10" xfId="52" applyNumberFormat="1" applyFont="1" applyFill="1" applyBorder="1" applyAlignment="1">
      <alignment vertical="center"/>
    </xf>
    <xf numFmtId="0" fontId="2" fillId="24" borderId="10" xfId="3004" applyFont="1" applyFill="1" applyBorder="1" applyAlignment="1">
      <alignment horizontal="left" vertical="center" wrapText="1"/>
      <protection/>
    </xf>
    <xf numFmtId="0" fontId="1" fillId="24" borderId="10" xfId="3004" applyFont="1" applyFill="1" applyBorder="1" applyAlignment="1">
      <alignment horizontal="left" vertical="center" wrapText="1"/>
      <protection/>
    </xf>
    <xf numFmtId="0" fontId="2" fillId="24" borderId="14" xfId="3004" applyFont="1" applyFill="1" applyBorder="1" applyAlignment="1">
      <alignment horizontal="left" vertical="center" wrapText="1"/>
      <protection/>
    </xf>
    <xf numFmtId="0" fontId="0" fillId="0" borderId="0" xfId="2931" applyFont="1" applyFill="1">
      <alignment vertical="center"/>
      <protection/>
    </xf>
    <xf numFmtId="0" fontId="0" fillId="0" borderId="0" xfId="2931" applyFill="1">
      <alignment vertical="center"/>
      <protection/>
    </xf>
    <xf numFmtId="0" fontId="0" fillId="24" borderId="0" xfId="2931" applyFill="1">
      <alignment vertical="center"/>
      <protection/>
    </xf>
    <xf numFmtId="186" fontId="11" fillId="24" borderId="0" xfId="2424" applyNumberFormat="1" applyFont="1" applyFill="1" applyAlignment="1">
      <alignment vertical="center"/>
    </xf>
    <xf numFmtId="186" fontId="2" fillId="24" borderId="0" xfId="2424" applyNumberFormat="1" applyFont="1" applyFill="1" applyBorder="1" applyAlignment="1">
      <alignment horizontal="right" vertical="center"/>
    </xf>
    <xf numFmtId="186" fontId="12" fillId="24" borderId="15" xfId="2424" applyNumberFormat="1" applyFont="1" applyFill="1" applyBorder="1" applyAlignment="1">
      <alignment horizontal="center" vertical="center"/>
    </xf>
    <xf numFmtId="41" fontId="4" fillId="24" borderId="10" xfId="52" applyNumberFormat="1" applyFont="1" applyFill="1" applyBorder="1" applyAlignment="1">
      <alignment vertical="center"/>
    </xf>
    <xf numFmtId="41" fontId="2" fillId="24" borderId="10" xfId="52" applyNumberFormat="1" applyFont="1" applyFill="1" applyBorder="1" applyAlignment="1">
      <alignment vertical="center"/>
    </xf>
    <xf numFmtId="0" fontId="0" fillId="0" borderId="14" xfId="2931" applyFont="1" applyFill="1" applyBorder="1">
      <alignment vertical="center"/>
      <protection/>
    </xf>
    <xf numFmtId="0" fontId="0" fillId="24" borderId="14" xfId="2931" applyFill="1" applyBorder="1">
      <alignment vertical="center"/>
      <protection/>
    </xf>
    <xf numFmtId="0" fontId="0" fillId="0" borderId="0" xfId="1429" applyFont="1" applyFill="1">
      <alignment/>
      <protection/>
    </xf>
    <xf numFmtId="0" fontId="0" fillId="0" borderId="0" xfId="2867" applyFont="1" applyFill="1">
      <alignment/>
      <protection/>
    </xf>
    <xf numFmtId="0" fontId="0" fillId="0" borderId="0" xfId="2867" applyFill="1" applyAlignment="1">
      <alignment vertical="center"/>
      <protection/>
    </xf>
    <xf numFmtId="0" fontId="0" fillId="0" borderId="0" xfId="2867" applyFill="1" applyAlignment="1">
      <alignment vertical="top"/>
      <protection/>
    </xf>
    <xf numFmtId="0" fontId="0" fillId="0" borderId="0" xfId="2867" applyFill="1">
      <alignment/>
      <protection/>
    </xf>
    <xf numFmtId="0" fontId="0" fillId="24" borderId="0" xfId="2867" applyFill="1">
      <alignment/>
      <protection/>
    </xf>
    <xf numFmtId="182" fontId="0" fillId="24" borderId="0" xfId="52" applyNumberFormat="1" applyFont="1" applyFill="1" applyAlignment="1">
      <alignment horizontal="center" vertical="center"/>
    </xf>
    <xf numFmtId="0" fontId="0" fillId="0" borderId="0" xfId="1429" applyFont="1" applyFill="1" applyAlignment="1">
      <alignment vertical="center"/>
      <protection/>
    </xf>
    <xf numFmtId="182" fontId="0" fillId="24" borderId="0" xfId="52" applyNumberFormat="1" applyFont="1" applyFill="1" applyAlignment="1">
      <alignment horizontal="right" vertical="center"/>
    </xf>
    <xf numFmtId="0" fontId="0" fillId="24" borderId="0" xfId="2867" applyFont="1" applyFill="1">
      <alignment/>
      <protection/>
    </xf>
    <xf numFmtId="182" fontId="1" fillId="24" borderId="11" xfId="52" applyNumberFormat="1" applyFont="1" applyFill="1" applyBorder="1" applyAlignment="1" applyProtection="1">
      <alignment horizontal="right" vertical="center"/>
      <protection/>
    </xf>
    <xf numFmtId="3" fontId="7" fillId="0" borderId="10" xfId="3005" applyNumberFormat="1" applyFont="1" applyFill="1" applyBorder="1" applyAlignment="1" applyProtection="1">
      <alignment horizontal="center" vertical="center"/>
      <protection/>
    </xf>
    <xf numFmtId="3" fontId="7" fillId="24" borderId="10" xfId="3005" applyNumberFormat="1" applyFont="1" applyFill="1" applyBorder="1" applyAlignment="1" applyProtection="1">
      <alignment horizontal="center" vertical="center"/>
      <protection/>
    </xf>
    <xf numFmtId="0" fontId="7" fillId="24" borderId="10" xfId="3005" applyNumberFormat="1" applyFont="1" applyFill="1" applyBorder="1" applyAlignment="1" applyProtection="1">
      <alignment horizontal="center" vertical="center" wrapText="1"/>
      <protection/>
    </xf>
    <xf numFmtId="182" fontId="7" fillId="24" borderId="10" xfId="52" applyNumberFormat="1" applyFont="1" applyFill="1" applyBorder="1" applyAlignment="1" applyProtection="1">
      <alignment horizontal="center" vertical="center"/>
      <protection/>
    </xf>
    <xf numFmtId="3" fontId="7" fillId="0" borderId="10" xfId="3005" applyNumberFormat="1" applyFont="1" applyFill="1" applyBorder="1" applyAlignment="1" applyProtection="1">
      <alignment horizontal="left" vertical="center"/>
      <protection/>
    </xf>
    <xf numFmtId="187" fontId="7" fillId="24" borderId="10" xfId="52" applyNumberFormat="1" applyFont="1" applyFill="1" applyBorder="1" applyAlignment="1">
      <alignment horizontal="right" vertical="center"/>
    </xf>
    <xf numFmtId="10" fontId="0" fillId="0" borderId="0" xfId="2867" applyNumberFormat="1" applyFont="1" applyFill="1">
      <alignment/>
      <protection/>
    </xf>
    <xf numFmtId="183" fontId="0" fillId="0" borderId="0" xfId="63" applyNumberFormat="1" applyFont="1" applyFill="1" applyBorder="1" applyAlignment="1" applyProtection="1">
      <alignment/>
      <protection/>
    </xf>
    <xf numFmtId="0" fontId="7" fillId="0" borderId="10" xfId="2867" applyFont="1" applyFill="1" applyBorder="1" applyAlignment="1" applyProtection="1">
      <alignment horizontal="left" vertical="center"/>
      <protection/>
    </xf>
    <xf numFmtId="187" fontId="7" fillId="24" borderId="10" xfId="2859" applyNumberFormat="1" applyFont="1" applyFill="1" applyBorder="1" applyAlignment="1">
      <alignment horizontal="right" vertical="center"/>
      <protection/>
    </xf>
    <xf numFmtId="0" fontId="1" fillId="0" borderId="10" xfId="2867" applyFont="1" applyFill="1" applyBorder="1" applyAlignment="1" applyProtection="1">
      <alignment horizontal="left" vertical="center"/>
      <protection/>
    </xf>
    <xf numFmtId="187" fontId="1" fillId="24" borderId="10" xfId="2859" applyNumberFormat="1" applyFont="1" applyFill="1" applyBorder="1" applyAlignment="1">
      <alignment horizontal="right" vertical="center"/>
      <protection/>
    </xf>
    <xf numFmtId="177" fontId="1" fillId="24" borderId="13" xfId="1160" applyNumberFormat="1" applyFont="1" applyFill="1" applyBorder="1" applyAlignment="1">
      <alignment horizontal="right" vertical="center"/>
    </xf>
    <xf numFmtId="187" fontId="1" fillId="24" borderId="10" xfId="52" applyNumberFormat="1" applyFont="1" applyFill="1" applyBorder="1" applyAlignment="1">
      <alignment horizontal="right" vertical="center"/>
    </xf>
    <xf numFmtId="187" fontId="1" fillId="24" borderId="13" xfId="2859" applyNumberFormat="1" applyFont="1" applyFill="1" applyBorder="1" applyAlignment="1">
      <alignment horizontal="right" vertical="center"/>
      <protection/>
    </xf>
    <xf numFmtId="177" fontId="1" fillId="24" borderId="13" xfId="2859" applyNumberFormat="1" applyFont="1" applyFill="1" applyBorder="1" applyAlignment="1">
      <alignment horizontal="right" vertical="center"/>
      <protection/>
    </xf>
    <xf numFmtId="187" fontId="1" fillId="24" borderId="13" xfId="52" applyNumberFormat="1" applyFont="1" applyFill="1" applyBorder="1" applyAlignment="1">
      <alignment horizontal="right" vertical="center"/>
    </xf>
    <xf numFmtId="0" fontId="21" fillId="0" borderId="14" xfId="2867" applyFont="1" applyFill="1" applyBorder="1" applyAlignment="1">
      <alignment horizontal="left" vertical="center" wrapText="1"/>
      <protection/>
    </xf>
    <xf numFmtId="0" fontId="21" fillId="0" borderId="0" xfId="2867" applyFont="1" applyFill="1" applyAlignment="1">
      <alignment horizontal="left" vertical="center" wrapText="1"/>
      <protection/>
    </xf>
    <xf numFmtId="0" fontId="21" fillId="0" borderId="0" xfId="2867" applyFont="1" applyFill="1" applyAlignment="1">
      <alignment horizontal="left" vertical="center"/>
      <protection/>
    </xf>
    <xf numFmtId="176" fontId="2" fillId="24" borderId="0" xfId="52" applyNumberFormat="1" applyFont="1" applyFill="1" applyBorder="1" applyAlignment="1">
      <alignment horizontal="right" vertical="center"/>
    </xf>
    <xf numFmtId="0" fontId="21" fillId="0" borderId="0" xfId="2867" applyFont="1" applyFill="1" applyAlignment="1">
      <alignment vertical="center" wrapText="1"/>
      <protection/>
    </xf>
    <xf numFmtId="0" fontId="21" fillId="0" borderId="0" xfId="2931" applyFont="1" applyFill="1" applyAlignment="1">
      <alignment vertical="center"/>
      <protection/>
    </xf>
    <xf numFmtId="0" fontId="0" fillId="0" borderId="0" xfId="2867" applyFill="1" applyAlignment="1">
      <alignment vertical="center" wrapText="1"/>
      <protection/>
    </xf>
    <xf numFmtId="0" fontId="1" fillId="24" borderId="0" xfId="2997" applyFont="1" applyFill="1" applyBorder="1">
      <alignment vertical="center"/>
      <protection/>
    </xf>
    <xf numFmtId="0" fontId="1" fillId="0" borderId="0" xfId="2997" applyFont="1" applyFill="1">
      <alignment vertical="center"/>
      <protection/>
    </xf>
    <xf numFmtId="3" fontId="0" fillId="24" borderId="0" xfId="3001" applyNumberFormat="1" applyFont="1" applyFill="1" applyBorder="1" applyAlignment="1" applyProtection="1">
      <alignment horizontal="right" vertical="center"/>
      <protection/>
    </xf>
    <xf numFmtId="0" fontId="5" fillId="24" borderId="0" xfId="2997" applyFont="1" applyFill="1" applyBorder="1" applyAlignment="1">
      <alignment horizontal="center" vertical="center" wrapText="1"/>
      <protection/>
    </xf>
    <xf numFmtId="0" fontId="5" fillId="0" borderId="0" xfId="2997" applyFont="1" applyFill="1" applyBorder="1" applyAlignment="1">
      <alignment horizontal="center" vertical="center"/>
      <protection/>
    </xf>
    <xf numFmtId="0" fontId="5" fillId="24" borderId="0" xfId="2997" applyFont="1" applyFill="1" applyBorder="1" applyAlignment="1">
      <alignment horizontal="center" vertical="center"/>
      <protection/>
    </xf>
    <xf numFmtId="176" fontId="1" fillId="0" borderId="0" xfId="3597" applyNumberFormat="1" applyFont="1" applyFill="1" applyBorder="1" applyAlignment="1">
      <alignment horizontal="right"/>
    </xf>
    <xf numFmtId="176" fontId="1" fillId="24" borderId="0" xfId="3597" applyNumberFormat="1" applyFont="1" applyFill="1" applyBorder="1" applyAlignment="1">
      <alignment horizontal="right"/>
    </xf>
    <xf numFmtId="177" fontId="6" fillId="0" borderId="10" xfId="2859" applyNumberFormat="1" applyFont="1" applyFill="1" applyBorder="1" applyAlignment="1" applyProtection="1">
      <alignment horizontal="center" vertical="center"/>
      <protection locked="0"/>
    </xf>
    <xf numFmtId="41" fontId="2" fillId="0" borderId="10" xfId="52" applyNumberFormat="1" applyFont="1" applyFill="1" applyBorder="1" applyAlignment="1">
      <alignment horizontal="right" vertical="center"/>
    </xf>
    <xf numFmtId="41" fontId="2" fillId="24" borderId="10" xfId="52" applyNumberFormat="1" applyFont="1" applyFill="1" applyBorder="1" applyAlignment="1">
      <alignment horizontal="right" vertical="center"/>
    </xf>
    <xf numFmtId="41" fontId="1" fillId="24" borderId="0" xfId="2997" applyNumberFormat="1" applyFont="1" applyFill="1">
      <alignment vertical="center"/>
      <protection/>
    </xf>
    <xf numFmtId="183" fontId="1" fillId="24" borderId="0" xfId="63" applyNumberFormat="1" applyFont="1" applyFill="1" applyAlignment="1">
      <alignment vertical="center"/>
    </xf>
    <xf numFmtId="0" fontId="1" fillId="24" borderId="0" xfId="2997" applyFont="1" applyFill="1" applyAlignment="1">
      <alignment horizontal="right" vertical="center"/>
      <protection/>
    </xf>
    <xf numFmtId="0" fontId="7" fillId="24" borderId="10" xfId="2997" applyFont="1" applyFill="1" applyBorder="1" applyAlignment="1">
      <alignment horizontal="center" vertical="center"/>
      <protection/>
    </xf>
    <xf numFmtId="41" fontId="4" fillId="0" borderId="10" xfId="52" applyNumberFormat="1" applyFont="1" applyFill="1" applyBorder="1" applyAlignment="1">
      <alignment horizontal="right" vertical="center"/>
    </xf>
    <xf numFmtId="41" fontId="4" fillId="24" borderId="10" xfId="52" applyNumberFormat="1" applyFont="1" applyFill="1" applyBorder="1" applyAlignment="1">
      <alignment horizontal="right" vertical="center"/>
    </xf>
    <xf numFmtId="0" fontId="1" fillId="24" borderId="10" xfId="2997" applyFont="1" applyFill="1" applyBorder="1">
      <alignment vertical="center"/>
      <protection/>
    </xf>
    <xf numFmtId="41" fontId="1" fillId="0" borderId="10" xfId="52" applyNumberFormat="1" applyFont="1" applyFill="1" applyBorder="1" applyAlignment="1" applyProtection="1">
      <alignment horizontal="right" vertical="center"/>
      <protection/>
    </xf>
    <xf numFmtId="3" fontId="1" fillId="24" borderId="10" xfId="2976" applyNumberFormat="1" applyFont="1" applyFill="1" applyBorder="1" applyAlignment="1" applyProtection="1">
      <alignment vertical="center"/>
      <protection/>
    </xf>
    <xf numFmtId="176" fontId="1" fillId="24" borderId="0" xfId="2997" applyNumberFormat="1" applyFont="1" applyFill="1">
      <alignment vertical="center"/>
      <protection/>
    </xf>
    <xf numFmtId="176" fontId="1" fillId="0" borderId="0" xfId="2997" applyNumberFormat="1" applyFont="1" applyFill="1">
      <alignment vertical="center"/>
      <protection/>
    </xf>
    <xf numFmtId="183" fontId="1" fillId="24" borderId="0" xfId="63" applyNumberFormat="1" applyFont="1" applyFill="1" applyBorder="1" applyAlignment="1" applyProtection="1">
      <alignment vertical="center"/>
      <protection/>
    </xf>
    <xf numFmtId="176" fontId="1" fillId="24" borderId="0" xfId="116" applyNumberFormat="1" applyFont="1" applyFill="1" applyBorder="1" applyAlignment="1">
      <alignment horizontal="right" vertical="center"/>
    </xf>
    <xf numFmtId="0" fontId="6" fillId="24" borderId="10" xfId="2997" applyFont="1" applyFill="1" applyBorder="1" applyAlignment="1">
      <alignment horizontal="center" vertical="center"/>
      <protection/>
    </xf>
    <xf numFmtId="176" fontId="6" fillId="24" borderId="10" xfId="116" applyNumberFormat="1" applyFont="1" applyFill="1" applyBorder="1" applyAlignment="1">
      <alignment horizontal="center" vertical="center"/>
    </xf>
    <xf numFmtId="3" fontId="0" fillId="24" borderId="10" xfId="2997" applyNumberFormat="1" applyFont="1" applyFill="1" applyBorder="1" applyAlignment="1" applyProtection="1">
      <alignment vertical="center"/>
      <protection/>
    </xf>
    <xf numFmtId="177" fontId="7" fillId="24" borderId="10" xfId="479" applyNumberFormat="1" applyFont="1" applyFill="1" applyBorder="1" applyAlignment="1" applyProtection="1">
      <alignment horizontal="right" vertical="center"/>
      <protection/>
    </xf>
    <xf numFmtId="0" fontId="7" fillId="24" borderId="0" xfId="2997" applyFont="1" applyFill="1">
      <alignment vertical="center"/>
      <protection/>
    </xf>
    <xf numFmtId="177" fontId="1" fillId="24" borderId="10" xfId="479" applyNumberFormat="1" applyFont="1" applyFill="1" applyBorder="1" applyAlignment="1" applyProtection="1">
      <alignment horizontal="right" vertical="center"/>
      <protection/>
    </xf>
    <xf numFmtId="0" fontId="1" fillId="24" borderId="10" xfId="3014" applyNumberFormat="1" applyFont="1" applyFill="1" applyBorder="1" applyAlignment="1" applyProtection="1">
      <alignment vertical="center"/>
      <protection/>
    </xf>
    <xf numFmtId="3" fontId="7" fillId="24" borderId="10" xfId="479" applyNumberFormat="1" applyFont="1" applyFill="1" applyBorder="1" applyAlignment="1" applyProtection="1">
      <alignment vertical="center"/>
      <protection/>
    </xf>
    <xf numFmtId="0" fontId="7" fillId="24" borderId="0" xfId="2997" applyFont="1" applyFill="1" applyBorder="1">
      <alignment vertical="center"/>
      <protection/>
    </xf>
    <xf numFmtId="0" fontId="1" fillId="24" borderId="14" xfId="2997" applyFont="1" applyFill="1" applyBorder="1">
      <alignment vertical="center"/>
      <protection/>
    </xf>
    <xf numFmtId="0" fontId="5" fillId="24" borderId="0" xfId="2998" applyFont="1" applyFill="1" applyBorder="1" applyAlignment="1">
      <alignment horizontal="center" vertical="center"/>
      <protection/>
    </xf>
    <xf numFmtId="0" fontId="0" fillId="0" borderId="0" xfId="3014" applyFill="1" applyAlignment="1">
      <alignment vertical="center"/>
      <protection/>
    </xf>
    <xf numFmtId="0" fontId="0" fillId="24" borderId="0" xfId="3014" applyFill="1" applyAlignment="1">
      <alignment vertical="center"/>
      <protection/>
    </xf>
    <xf numFmtId="176" fontId="1" fillId="24" borderId="0" xfId="3597" applyNumberFormat="1" applyFont="1" applyFill="1" applyBorder="1" applyAlignment="1">
      <alignment horizontal="right" vertical="center"/>
    </xf>
    <xf numFmtId="0" fontId="6" fillId="24" borderId="10" xfId="2998" applyFont="1" applyFill="1" applyBorder="1" applyAlignment="1">
      <alignment horizontal="center" vertical="center"/>
      <protection/>
    </xf>
    <xf numFmtId="0" fontId="1" fillId="24" borderId="10" xfId="2998" applyFont="1" applyFill="1" applyBorder="1" applyAlignment="1">
      <alignment horizontal="left" vertical="center"/>
      <protection/>
    </xf>
    <xf numFmtId="10" fontId="0" fillId="24" borderId="0" xfId="0" applyNumberFormat="1" applyFill="1" applyAlignment="1">
      <alignment vertical="center"/>
    </xf>
    <xf numFmtId="3" fontId="1" fillId="24" borderId="10" xfId="3001" applyNumberFormat="1" applyFont="1" applyFill="1" applyBorder="1" applyAlignment="1" applyProtection="1">
      <alignment vertical="center"/>
      <protection/>
    </xf>
    <xf numFmtId="0" fontId="1" fillId="24" borderId="10" xfId="2998" applyFont="1" applyFill="1" applyBorder="1">
      <alignment vertical="center"/>
      <protection/>
    </xf>
    <xf numFmtId="0" fontId="7" fillId="24" borderId="10" xfId="2998" applyFont="1" applyFill="1" applyBorder="1" applyAlignment="1">
      <alignment horizontal="center" vertical="center"/>
      <protection/>
    </xf>
    <xf numFmtId="3" fontId="1" fillId="24" borderId="14" xfId="3001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0" xfId="3008" applyFill="1">
      <alignment/>
      <protection/>
    </xf>
    <xf numFmtId="0" fontId="0" fillId="0" borderId="0" xfId="0" applyFill="1" applyAlignment="1">
      <alignment/>
    </xf>
    <xf numFmtId="0" fontId="24" fillId="0" borderId="0" xfId="3010" applyFont="1" applyFill="1" applyAlignment="1">
      <alignment horizontal="center" vertical="center"/>
      <protection/>
    </xf>
    <xf numFmtId="0" fontId="26" fillId="0" borderId="0" xfId="3008" applyFont="1" applyFill="1" applyAlignment="1">
      <alignment horizontal="justify" vertical="center"/>
      <protection/>
    </xf>
    <xf numFmtId="0" fontId="27" fillId="0" borderId="0" xfId="3008" applyFont="1" applyFill="1" applyAlignment="1">
      <alignment horizontal="justify" vertical="center"/>
      <protection/>
    </xf>
    <xf numFmtId="0" fontId="27" fillId="0" borderId="0" xfId="3008" applyFont="1" applyFill="1" applyAlignment="1">
      <alignment horizontal="justify" vertical="center" wrapText="1"/>
      <protection/>
    </xf>
    <xf numFmtId="0" fontId="27" fillId="0" borderId="0" xfId="0" applyFont="1" applyFill="1" applyAlignment="1">
      <alignment horizontal="justify"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</cellXfs>
  <cellStyles count="3610">
    <cellStyle name="Normal" xfId="0"/>
    <cellStyle name="Currency [0]" xfId="15"/>
    <cellStyle name="40% - 强调文字颜色 1 13" xfId="16"/>
    <cellStyle name="60% - 强调文字颜色 2 14" xfId="17"/>
    <cellStyle name="20% - 强调文字颜色 2 21 2" xfId="18"/>
    <cellStyle name="20% - 强调文字颜色 2 16 2" xfId="19"/>
    <cellStyle name="60% - 强调文字颜色 4 18 2" xfId="20"/>
    <cellStyle name="60% - 强调文字颜色 4 23 2" xfId="21"/>
    <cellStyle name="常规 11 2_2012年向人大财经委材料" xfId="22"/>
    <cellStyle name="常规 39" xfId="23"/>
    <cellStyle name="常规 44" xfId="24"/>
    <cellStyle name="好_2010年预测1(1)_2015年市本级国有资本经营收入决算表" xfId="25"/>
    <cellStyle name="40% - 强调文字颜色 3 22 2" xfId="26"/>
    <cellStyle name="Currency" xfId="27"/>
    <cellStyle name="40% - 强调文字颜色 3 17 2" xfId="28"/>
    <cellStyle name="输入" xfId="29"/>
    <cellStyle name="好_广州市和市本级2011年基金预算执行情况和2012年基金预算草案（12.5）_2015年政府性基金预算草案（按快报数调整，剔除8个项目版本）" xfId="30"/>
    <cellStyle name="好_Book1_2015年财政专户管理资金预算草案（按快报数）" xfId="31"/>
    <cellStyle name="20% - 强调文字颜色 3 26" xfId="32"/>
    <cellStyle name="40% - 强调文字颜色 2 14 2" xfId="33"/>
    <cellStyle name="20% - 强调文字颜色 1 13 2" xfId="34"/>
    <cellStyle name="60% - 强调文字颜色 3 15 2" xfId="35"/>
    <cellStyle name="60% - 强调文字颜色 3 20 2" xfId="36"/>
    <cellStyle name="20% - 强调文字颜色 3" xfId="37"/>
    <cellStyle name="Comma [0]" xfId="38"/>
    <cellStyle name="差_(上局长办公会议稿) 2014-2015年会议费和“三公”经费统计表 (2014.11.16)_附表_关于2017年市本级部门预算和财政专项资金安排的意见附表" xfId="39"/>
    <cellStyle name="20% - 强调文字颜色 6 14 2" xfId="40"/>
    <cellStyle name="40% - 强调文字颜色 3" xfId="41"/>
    <cellStyle name="常规 31 2" xfId="42"/>
    <cellStyle name="常规 26 2" xfId="43"/>
    <cellStyle name="60% - 强调文字颜色 6 23 2" xfId="44"/>
    <cellStyle name="60% - 强调文字颜色 6 18 2" xfId="45"/>
    <cellStyle name="40% - 强调文字颜色 5 22 2" xfId="46"/>
    <cellStyle name="40% - 强调文字颜色 5 17 2" xfId="47"/>
    <cellStyle name="20% - 强调文字颜色 4 16 2" xfId="48"/>
    <cellStyle name="20% - 强调文字颜色 4 21 2" xfId="49"/>
    <cellStyle name="差" xfId="50"/>
    <cellStyle name="差_工贸 2010年一般预算支出情况等表（工贸处、以此为准）_报人大草案附表印刷版(1月28日)" xfId="51"/>
    <cellStyle name="Comma" xfId="52"/>
    <cellStyle name="差_2012计划-11(2)(1).9_报人大草案附表印刷版(1月19日下班版本)" xfId="53"/>
    <cellStyle name="差_2008内部用—人大附表_广州市2016年市本级土地出让金收支计划情况表" xfId="54"/>
    <cellStyle name="60% - 强调文字颜色 3" xfId="55"/>
    <cellStyle name="好_2008内部用—人大附表_广州市2016年财政专户管理资金预算报人大表格(按实绩数更新)" xfId="56"/>
    <cellStyle name="20% - 强调文字颜色 6 16 2" xfId="57"/>
    <cellStyle name="20% - 强调文字颜色 6 21 2" xfId="58"/>
    <cellStyle name="Hyperlink" xfId="59"/>
    <cellStyle name="60% - 强调文字颜色 3 13" xfId="60"/>
    <cellStyle name="20% - 强调文字颜色 1 11" xfId="61"/>
    <cellStyle name="40% - 强调文字颜色 2 12" xfId="62"/>
    <cellStyle name="Percent" xfId="63"/>
    <cellStyle name="Followed Hyperlink" xfId="64"/>
    <cellStyle name="注释" xfId="65"/>
    <cellStyle name="好_12年财力表9（报人大定稿）_2015年社保基金预算草案附表" xfId="66"/>
    <cellStyle name="60% - 强调文字颜色 2 3" xfId="67"/>
    <cellStyle name="20% - 强调文字颜色 4 5" xfId="68"/>
    <cellStyle name="60% - 强调文字颜色 2" xfId="69"/>
    <cellStyle name="标题 4" xfId="70"/>
    <cellStyle name="警告文本" xfId="71"/>
    <cellStyle name="20% - 强调文字颜色 4 4 2" xfId="72"/>
    <cellStyle name="好_2012年向人大财经委材料_报人大草案附表印刷版(1月19日下班版本)" xfId="73"/>
    <cellStyle name="好_12年财力表9(1).20（提供殷）_附表9-12：财政专户" xfId="74"/>
    <cellStyle name="好 13 2" xfId="75"/>
    <cellStyle name="常规 5 2" xfId="76"/>
    <cellStyle name="20% - 强调文字颜色 6 26" xfId="77"/>
    <cellStyle name="差_三农_市2015年预算（表8）" xfId="78"/>
    <cellStyle name="60% - 强调文字颜色 4 11" xfId="79"/>
    <cellStyle name="40% - 强调文字颜色 3 10" xfId="80"/>
    <cellStyle name="标题" xfId="81"/>
    <cellStyle name="解释性文本" xfId="82"/>
    <cellStyle name="好_2009年基金预算执行情况和2010年基金预算草案（正式）_2015年财政专户管理资金预算草案（按快报数）" xfId="83"/>
    <cellStyle name="标题 1 5 2" xfId="84"/>
    <cellStyle name="60% - 强调文字颜色 2 24 2" xfId="85"/>
    <cellStyle name="60% - 强调文字颜色 2 19 2" xfId="86"/>
    <cellStyle name="40% - 强调文字颜色 1 18 2" xfId="87"/>
    <cellStyle name="40% - 强调文字颜色 1 23 2" xfId="88"/>
    <cellStyle name="标题 1" xfId="89"/>
    <cellStyle name="差_1_报人大草案附表印刷版(1月28日)" xfId="90"/>
    <cellStyle name="20% - 强调文字颜色 6 26 2" xfId="91"/>
    <cellStyle name="60% - 强调文字颜色 4 11 2" xfId="92"/>
    <cellStyle name="40% - 强调文字颜色 3 10 2" xfId="93"/>
    <cellStyle name="标题 2" xfId="94"/>
    <cellStyle name="60% - 强调文字颜色 1" xfId="95"/>
    <cellStyle name="差_12年财力表9（报人大定稿）_广州市2016年财政专户管理资金预算报人大表格(按实绩数更新)" xfId="96"/>
    <cellStyle name="差_Sheet1_2015年社保基金预算草案附表1.12" xfId="97"/>
    <cellStyle name="40% - 强调文字颜色 1 8 2" xfId="98"/>
    <cellStyle name="标题 3" xfId="99"/>
    <cellStyle name="60% - 强调文字颜色 4" xfId="100"/>
    <cellStyle name="差_2010年基金预算执行情况和2011年基金预算草案（人大通过正式版）_2015年财政专户管理资金预算草案" xfId="101"/>
    <cellStyle name="输出" xfId="102"/>
    <cellStyle name="好_2010年预测1(1)_2015年财政专户管理资金预算草案（按快报数）" xfId="103"/>
    <cellStyle name="20% - 强调文字颜色 2 4 2" xfId="104"/>
    <cellStyle name="计算" xfId="105"/>
    <cellStyle name="差_2008年连锁企业决算批复_2015年政府性基金预算草案-(剔除8个项目版本)" xfId="106"/>
    <cellStyle name="差_2010年预测1(1)_2017年转移支付预算" xfId="107"/>
    <cellStyle name="60% - 强调文字颜色 6 23" xfId="108"/>
    <cellStyle name="60% - 强调文字颜色 6 18" xfId="109"/>
    <cellStyle name="40% - 强调文字颜色 5 22" xfId="110"/>
    <cellStyle name="40% - 强调文字颜色 5 17" xfId="111"/>
    <cellStyle name="20% - 强调文字颜色 4 16" xfId="112"/>
    <cellStyle name="20% - 强调文字颜色 4 21" xfId="113"/>
    <cellStyle name="检查单元格" xfId="114"/>
    <cellStyle name="20% - 强调文字颜色 6" xfId="115"/>
    <cellStyle name="千位分隔 12 2" xfId="116"/>
    <cellStyle name="差_1_2015年社保基金预算草案附表" xfId="117"/>
    <cellStyle name="20% - 强调文字颜色 2 26" xfId="118"/>
    <cellStyle name="差_人大会议材料(预算处内部使用）(2.16)_附表2：公共预算支出" xfId="119"/>
    <cellStyle name="60% - 强调文字颜色 3 10 2" xfId="120"/>
    <cellStyle name="20% - 强调文字颜色 3 9 2" xfId="121"/>
    <cellStyle name="强调文字颜色 2" xfId="122"/>
    <cellStyle name="40% - 强调文字颜色 6 26 2" xfId="123"/>
    <cellStyle name="20% - 强调文字颜色 5 25 2" xfId="124"/>
    <cellStyle name="链接单元格" xfId="125"/>
    <cellStyle name="好_2011年省、市决算批复情况表_4-7-政府性基金" xfId="126"/>
    <cellStyle name="差_2008年连锁企业决算批复_2017年转移支付预算" xfId="127"/>
    <cellStyle name="汇总" xfId="128"/>
    <cellStyle name="好_2008年预算_广州市2016年市本级土地出让金收支计划情况表" xfId="129"/>
    <cellStyle name="好" xfId="130"/>
    <cellStyle name="差_转移支付" xfId="131"/>
    <cellStyle name="20% - 强调文字颜色 3 3" xfId="132"/>
    <cellStyle name="适中" xfId="133"/>
    <cellStyle name="40% - 强调文字颜色 6 20" xfId="134"/>
    <cellStyle name="40% - 强调文字颜色 6 15" xfId="135"/>
    <cellStyle name="20% - 强调文字颜色 5 14" xfId="136"/>
    <cellStyle name="20% - 强调文字颜色 4 7 2" xfId="137"/>
    <cellStyle name="20% - 强调文字颜色 5" xfId="138"/>
    <cellStyle name="20% - 强调文字颜色 2 25" xfId="139"/>
    <cellStyle name="40% - 强调文字颜色 3 26" xfId="140"/>
    <cellStyle name="强调文字颜色 1" xfId="141"/>
    <cellStyle name="20% - 强调文字颜色 1" xfId="142"/>
    <cellStyle name="好_复件_市本级2011年非税收入收支汇总表（12月18日）(1)_2015年市本级非税收入(政府性基金)收支计划表-已剔除转入一般公共预算8项基金" xfId="143"/>
    <cellStyle name="差_2011年省、市决算批复情况表_2015年社保基金预算草案附表1.12" xfId="144"/>
    <cellStyle name="40% - 强调文字颜色 1" xfId="145"/>
    <cellStyle name="20% - 强调文字颜色 2" xfId="146"/>
    <cellStyle name="40% - 强调文字颜色 2" xfId="147"/>
    <cellStyle name="强调文字颜色 3" xfId="148"/>
    <cellStyle name="强调文字颜色 4" xfId="149"/>
    <cellStyle name="20% - 强调文字颜色 4" xfId="150"/>
    <cellStyle name="差_Book1_广州市2014年市本级公共财政预算转移支付预算表" xfId="151"/>
    <cellStyle name="40% - 强调文字颜色 4" xfId="152"/>
    <cellStyle name="强调文字颜色 5" xfId="153"/>
    <cellStyle name="差_2007年决算批复报人大表(正式）_2015年市本级国有资本经营收入决算表" xfId="154"/>
    <cellStyle name="60% - 强调文字颜色 6 5 2" xfId="155"/>
    <cellStyle name="20% - 强调文字颜色 6 18 2" xfId="156"/>
    <cellStyle name="20% - 强调文字颜色 6 23 2" xfId="157"/>
    <cellStyle name="40% - 强调文字颜色 5" xfId="158"/>
    <cellStyle name="差_2012年向人大财经委材料_2017年转移支付预算" xfId="159"/>
    <cellStyle name="差_07决算批复表—-给小赖对数(2)9_报人大草案附表印刷版(1月28日)" xfId="160"/>
    <cellStyle name="60% - 强调文字颜色 2 23 2" xfId="161"/>
    <cellStyle name="60% - 强调文字颜色 2 18 2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好_三农_2015年财政专户管理资金预算草案" xfId="167"/>
    <cellStyle name="0,0&#13;&#10;NA&#13;&#10;" xfId="168"/>
    <cellStyle name="20% - 强调文字颜色 3 3 2" xfId="169"/>
    <cellStyle name="40% - 强调文字颜色 6 20 2" xfId="170"/>
    <cellStyle name="40% - 强调文字颜色 6 15 2" xfId="171"/>
    <cellStyle name="20% - 强调文字颜色 5 14 2" xfId="172"/>
    <cellStyle name="40% - 强调文字颜色 6" xfId="173"/>
    <cellStyle name="60% - 强调文字颜色 6" xfId="174"/>
    <cellStyle name="好_人大会议材料(预算处内部使用）(2.16)_2015年社保基金预算草案附表" xfId="175"/>
    <cellStyle name="差_2007年省、市财政批复决算情况表_报人大草案附表印刷版(1月19日下班版本)" xfId="176"/>
    <cellStyle name="60% - 强调文字颜色 4 12 2" xfId="177"/>
    <cellStyle name="20% - Accent4" xfId="178"/>
    <cellStyle name="20% - 强调文字颜色 2 10 2" xfId="179"/>
    <cellStyle name="40% - 强调文字颜色 3 11 2" xfId="180"/>
    <cellStyle name="20% - 强调文字颜色 1 10_表11" xfId="181"/>
    <cellStyle name="60% - 强调文字颜色 3 13 2" xfId="182"/>
    <cellStyle name="20% - 强调文字颜色 1 11 2" xfId="183"/>
    <cellStyle name="40% - 强调文字颜色 2 12 2" xfId="184"/>
    <cellStyle name="_ET_STYLE_NoName_00_" xfId="185"/>
    <cellStyle name="好_广州市和市本级2011年基金预算执行情况和2012年基金预算草案（12.5）_2015年财政专户管理资金预算草案" xfId="186"/>
    <cellStyle name="好_2012计划-11(2).9_附表2-支出" xfId="187"/>
    <cellStyle name="20% - Accent2" xfId="188"/>
    <cellStyle name="差_不压减10%项目表（01.05）_广州市2014年预计执行和2015年公共财政预算支出安排表(刘殷)" xfId="189"/>
    <cellStyle name="20% - 强调文字颜色 5 4 2" xfId="190"/>
    <cellStyle name="20% - Accent3" xfId="191"/>
    <cellStyle name="20% - Accent5" xfId="192"/>
    <cellStyle name="标题 1 20 2" xfId="193"/>
    <cellStyle name="标题 1 15 2" xfId="194"/>
    <cellStyle name="20% - Accent6" xfId="195"/>
    <cellStyle name="20% - 强调文字颜色 1 11_表11" xfId="196"/>
    <cellStyle name="?" xfId="197"/>
    <cellStyle name="差_1_广州市2016年市本级土地出让金收支计划情况表" xfId="198"/>
    <cellStyle name="60% - 强调文字颜色 3 12" xfId="199"/>
    <cellStyle name="20% - 强调文字颜色 1 10" xfId="200"/>
    <cellStyle name="40% - 强调文字颜色 2 11" xfId="201"/>
    <cellStyle name="_ET_STYLE_NoName_00__2015年市级财政基本建设投资决算表" xfId="202"/>
    <cellStyle name="40% - 强调文字颜色 4 26 2" xfId="203"/>
    <cellStyle name="20% - 强调文字颜色 3 25 2" xfId="204"/>
    <cellStyle name="20% - Accent1" xfId="205"/>
    <cellStyle name="20% - 强调文字颜色 3 2_12182018年转移支付预算情况表" xfId="206"/>
    <cellStyle name="60% - 强调文字颜色 3 14 2" xfId="207"/>
    <cellStyle name="20% - 强调文字颜色 1 12 2" xfId="208"/>
    <cellStyle name="40% - 强调文字颜色 2 13 2" xfId="209"/>
    <cellStyle name="差_2014年市本级财政专户管理资金报人大草案表格（1月7日版）" xfId="210"/>
    <cellStyle name="60% - 强调文字颜色 3 12 2" xfId="211"/>
    <cellStyle name="20% - 强调文字颜色 1 10 2" xfId="212"/>
    <cellStyle name="40% - 强调文字颜色 2 11 2" xfId="213"/>
    <cellStyle name="20% - 强调文字颜色 2 26 2" xfId="214"/>
    <cellStyle name="60% - 强调文字颜色 3 14" xfId="215"/>
    <cellStyle name="20% - 强调文字颜色 1 12" xfId="216"/>
    <cellStyle name="40% - 强调文字颜色 2 13" xfId="217"/>
    <cellStyle name="20% - 强调文字颜色 1 12_表11" xfId="218"/>
    <cellStyle name="好_广州市和市本级2011年基金预算执行情况和2012年基金预算草案(给刘殷)_报人大草案附表印刷版(1月19日下班版本)" xfId="219"/>
    <cellStyle name="好_广州市和市本级2011年基金预算执行情况和2012年基金预算草案（12.5）_2015年财政专户管理资金预算草案（按快报数）" xfId="220"/>
    <cellStyle name="60% - 强调文字颜色 3 20" xfId="221"/>
    <cellStyle name="60% - 强调文字颜色 3 15" xfId="222"/>
    <cellStyle name="20% - 强调文字颜色 1 13" xfId="223"/>
    <cellStyle name="40% - 强调文字颜色 2 14" xfId="224"/>
    <cellStyle name="60% - 强调文字颜色 3 21" xfId="225"/>
    <cellStyle name="60% - 强调文字颜色 3 16" xfId="226"/>
    <cellStyle name="20% - 强调文字颜色 1 14" xfId="227"/>
    <cellStyle name="40% - 强调文字颜色 2 15" xfId="228"/>
    <cellStyle name="40% - 强调文字颜色 2 20" xfId="229"/>
    <cellStyle name="好_2010年预测1(1)_广州市2016年财政专户管理资金预算报人大表格(按实绩数更新)" xfId="230"/>
    <cellStyle name="60% - 强调文字颜色 3 21 2" xfId="231"/>
    <cellStyle name="60% - 强调文字颜色 3 16 2" xfId="232"/>
    <cellStyle name="20% - 强调文字颜色 1 14 2" xfId="233"/>
    <cellStyle name="40% - 强调文字颜色 2 15 2" xfId="234"/>
    <cellStyle name="40% - 强调文字颜色 2 20 2" xfId="235"/>
    <cellStyle name="60% - 强调文字颜色 5 26 2" xfId="236"/>
    <cellStyle name="60% - 强调文字颜色 3 22" xfId="237"/>
    <cellStyle name="60% - 强调文字颜色 3 17" xfId="238"/>
    <cellStyle name="40% - 强调文字颜色 4 25 2" xfId="239"/>
    <cellStyle name="20% - 强调文字颜色 1 15" xfId="240"/>
    <cellStyle name="20% - 强调文字颜色 1 20" xfId="241"/>
    <cellStyle name="20% - 强调文字颜色 3 19 2" xfId="242"/>
    <cellStyle name="20% - 强调文字颜色 3 24 2" xfId="243"/>
    <cellStyle name="40% - 强调文字颜色 2 16" xfId="244"/>
    <cellStyle name="40% - 强调文字颜色 2 21" xfId="245"/>
    <cellStyle name="60% - 强调文字颜色 3 22 2" xfId="246"/>
    <cellStyle name="60% - 强调文字颜色 3 17 2" xfId="247"/>
    <cellStyle name="20% - 强调文字颜色 1 15 2" xfId="248"/>
    <cellStyle name="20% - 强调文字颜色 1 20 2" xfId="249"/>
    <cellStyle name="40% - 强调文字颜色 2 16 2" xfId="250"/>
    <cellStyle name="40% - 强调文字颜色 2 21 2" xfId="251"/>
    <cellStyle name="60% - 强调文字颜色 3 23" xfId="252"/>
    <cellStyle name="60% - 强调文字颜色 3 18" xfId="253"/>
    <cellStyle name="20% - 强调文字颜色 1 16" xfId="254"/>
    <cellStyle name="20% - 强调文字颜色 1 21" xfId="255"/>
    <cellStyle name="40% - 强调文字颜色 2 17" xfId="256"/>
    <cellStyle name="40% - 强调文字颜色 2 22" xfId="257"/>
    <cellStyle name="好_2015年财政专户管理资金预算草案" xfId="258"/>
    <cellStyle name="60% - 强调文字颜色 3 23 2" xfId="259"/>
    <cellStyle name="60% - 强调文字颜色 3 18 2" xfId="260"/>
    <cellStyle name="20% - 强调文字颜色 1 16 2" xfId="261"/>
    <cellStyle name="20% - 强调文字颜色 1 21 2" xfId="262"/>
    <cellStyle name="40% - 强调文字颜色 2 17 2" xfId="263"/>
    <cellStyle name="40% - 强调文字颜色 2 22 2" xfId="264"/>
    <cellStyle name="60% - 强调文字颜色 3 24" xfId="265"/>
    <cellStyle name="60% - 强调文字颜色 3 19" xfId="266"/>
    <cellStyle name="20% - 强调文字颜色 1 17" xfId="267"/>
    <cellStyle name="20% - 强调文字颜色 1 22" xfId="268"/>
    <cellStyle name="40% - 强调文字颜色 2 18" xfId="269"/>
    <cellStyle name="40% - 强调文字颜色 2 23" xfId="270"/>
    <cellStyle name="好_07决算批复表—-给小赖对数(2)9_广州市2016年市本级土地出让金收支计划情况表" xfId="271"/>
    <cellStyle name="60% - 强调文字颜色 3 24 2" xfId="272"/>
    <cellStyle name="60% - 强调文字颜色 3 19 2" xfId="273"/>
    <cellStyle name="20% - 强调文字颜色 1 17 2" xfId="274"/>
    <cellStyle name="20% - 强调文字颜色 1 22 2" xfId="275"/>
    <cellStyle name="40% - 强调文字颜色 2 18 2" xfId="276"/>
    <cellStyle name="40% - 强调文字颜色 2 23 2" xfId="277"/>
    <cellStyle name="好_2009报人大财经委_2015年市本级非税收入(政府性基金)收支计划表-已剔除转入一般公共预算8项基金" xfId="278"/>
    <cellStyle name="60% - 强调文字颜色 6 24 2" xfId="279"/>
    <cellStyle name="60% - 强调文字颜色 6 19 2" xfId="280"/>
    <cellStyle name="40% - 强调文字颜色 5 23 2" xfId="281"/>
    <cellStyle name="40% - 强调文字颜色 5 18 2" xfId="282"/>
    <cellStyle name="20% - 强调文字颜色 4 17 2" xfId="283"/>
    <cellStyle name="20% - 强调文字颜色 4 22 2" xfId="284"/>
    <cellStyle name="60% - 强调文字颜色 3 25" xfId="285"/>
    <cellStyle name="20% - 强调文字颜色 1 18" xfId="286"/>
    <cellStyle name="20% - 强调文字颜色 1 23" xfId="287"/>
    <cellStyle name="40% - 强调文字颜色 2 19" xfId="288"/>
    <cellStyle name="40% - 强调文字颜色 2 24" xfId="289"/>
    <cellStyle name="20% - 强调文字颜色 4 26" xfId="290"/>
    <cellStyle name="60% - 强调文字颜色 2 11" xfId="291"/>
    <cellStyle name="40% - 强调文字颜色 1 10" xfId="292"/>
    <cellStyle name="差_2008内部用—人大附表_附表2：公共预算支出" xfId="293"/>
    <cellStyle name="60% - 强调文字颜色 3 25 2" xfId="294"/>
    <cellStyle name="20% - 强调文字颜色 1 18 2" xfId="295"/>
    <cellStyle name="20% - 强调文字颜色 1 23 2" xfId="296"/>
    <cellStyle name="40% - 强调文字颜色 2 19 2" xfId="297"/>
    <cellStyle name="40% - 强调文字颜色 2 24 2" xfId="298"/>
    <cellStyle name="标题 2 9 2" xfId="299"/>
    <cellStyle name="60% - 强调文字颜色 3 26" xfId="300"/>
    <cellStyle name="20% - 强调文字颜色 1 19" xfId="301"/>
    <cellStyle name="20% - 强调文字颜色 1 24" xfId="302"/>
    <cellStyle name="40% - 强调文字颜色 2 25" xfId="303"/>
    <cellStyle name="好_2012年向人大财经委材料_附表9-12：财政专户" xfId="304"/>
    <cellStyle name="60% - 强调文字颜色 3 26 2" xfId="305"/>
    <cellStyle name="20% - 强调文字颜色 1 19 2" xfId="306"/>
    <cellStyle name="20% - 强调文字颜色 1 24 2" xfId="307"/>
    <cellStyle name="40% - 强调文字颜色 2 25 2" xfId="308"/>
    <cellStyle name="20% - 强调文字颜色 1 2" xfId="309"/>
    <cellStyle name="20% - 强调文字颜色 1 2 2" xfId="310"/>
    <cellStyle name="差_人大会议材料(预算处内部使用）(2.16)_2017年转移支付预算" xfId="311"/>
    <cellStyle name="20% - 强调文字颜色 1 25" xfId="312"/>
    <cellStyle name="40% - 强调文字颜色 2 26" xfId="313"/>
    <cellStyle name="好_2009年基金预算执行情况和2010年基金预算草案（正式）_广州市2014年市本级公共财政预算转移支付预算表" xfId="314"/>
    <cellStyle name="好_2007年决算批复报人大表(正式）_2015年社保基金预算草案附表" xfId="315"/>
    <cellStyle name="差_无厘头_广州市2014年预计执行和2015年公共财政预算支出安排表(刘殷)" xfId="316"/>
    <cellStyle name="20% - 强调文字颜色 1 25 2" xfId="317"/>
    <cellStyle name="40% - 强调文字颜色 2 26 2" xfId="318"/>
    <cellStyle name="好_2012计划-11(2).9_市2015年预算（表8）" xfId="319"/>
    <cellStyle name="20% - 强调文字颜色 1 26" xfId="320"/>
    <cellStyle name="好_2007年决算批复报人大表(正式）_附表2：公共预算支出" xfId="321"/>
    <cellStyle name="20% - 强调文字颜色 3 4 2" xfId="322"/>
    <cellStyle name="40% - 强调文字颜色 6 21 2" xfId="323"/>
    <cellStyle name="40% - 强调文字颜色 6 16 2" xfId="324"/>
    <cellStyle name="20% - 强调文字颜色 5 15 2" xfId="325"/>
    <cellStyle name="20% - 强调文字颜色 5 20 2" xfId="326"/>
    <cellStyle name="好_Sheet1_2015年政府性基金预算草案（按快报数调整，剔除8个项目版本）" xfId="327"/>
    <cellStyle name="差_附表16-18社保基金" xfId="328"/>
    <cellStyle name="20% - 强调文字颜色 1 26 2" xfId="329"/>
    <cellStyle name="差_报人大财经委2009_报人大草案附表印刷版(1月19日下班版本)" xfId="330"/>
    <cellStyle name="20% - 强调文字颜色 1 3" xfId="331"/>
    <cellStyle name="差_广州市和市本级2011年基金预算执行情况和2012年基金预算草案(给刘殷)_2017年转移支付预算" xfId="332"/>
    <cellStyle name="20% - 强调文字颜色 1 3 2" xfId="333"/>
    <cellStyle name="20% - 强调文字颜色 1 4" xfId="334"/>
    <cellStyle name="20% - 强调文字颜色 1 4 2" xfId="335"/>
    <cellStyle name="20% - 强调文字颜色 1 5" xfId="336"/>
    <cellStyle name="20% - 强调文字颜色 1 5 2" xfId="337"/>
    <cellStyle name="千位[0]_1" xfId="338"/>
    <cellStyle name="好_2007年省、市财政批复决算情况表_附表2：公共预算支出" xfId="339"/>
    <cellStyle name="差_民生投入_2015年市本级非税收入(政府性基金)收支计划表-已剔除转入一般公共预算8项基金" xfId="340"/>
    <cellStyle name="20% - 强调文字颜色 1 6" xfId="341"/>
    <cellStyle name="差_Book1_2015年社保基金预算草案附表" xfId="342"/>
    <cellStyle name="20% - 强调文字颜色 1 6 2" xfId="343"/>
    <cellStyle name="常规 65 2" xfId="344"/>
    <cellStyle name="20% - 强调文字颜色 1 7" xfId="345"/>
    <cellStyle name="常规 65 2 2" xfId="346"/>
    <cellStyle name="20% - 强调文字颜色 1 7 2" xfId="347"/>
    <cellStyle name="好_Sheet1_2015年财政专户管理资金预算草案（按快报数）" xfId="348"/>
    <cellStyle name="常规 65 3" xfId="349"/>
    <cellStyle name="20% - 强调文字颜色 1 8" xfId="350"/>
    <cellStyle name="标题 1 8" xfId="351"/>
    <cellStyle name="20% - 强调文字颜色 1 8 2" xfId="352"/>
    <cellStyle name="好_2011年省、市决算批复情况表_报人大草案附表印刷版(1月28日)" xfId="353"/>
    <cellStyle name="40% - 强调文字颜色 1 26" xfId="354"/>
    <cellStyle name="常规 65 4" xfId="355"/>
    <cellStyle name="20% - 强调文字颜色 1 9" xfId="356"/>
    <cellStyle name="好_人大会议材料(预算处内部使用）(2.16)_2015年市本级非税收入(政府性基金)收支计划表-已剔除转入一般公共预算8项基金" xfId="357"/>
    <cellStyle name="差_2012计划-11(2).9_附表9-12：财政专户" xfId="358"/>
    <cellStyle name="20% - 强调文字颜色 2 6 2" xfId="359"/>
    <cellStyle name="标题 2 8" xfId="360"/>
    <cellStyle name="20% - 强调文字颜色 1 9 2" xfId="361"/>
    <cellStyle name="差_广州市和市本级2011年基金预算执行情况和2012年基金预算草案（12.5）_2015年社保基金预算草案附表" xfId="362"/>
    <cellStyle name="60% - 强调文字颜色 4 12" xfId="363"/>
    <cellStyle name="20% - 强调文字颜色 2 10" xfId="364"/>
    <cellStyle name="40% - 强调文字颜色 3 11" xfId="365"/>
    <cellStyle name="好_人大会议材料(预算处内部使用）(2.16)_2015年社保基金预算草案附表1.12" xfId="366"/>
    <cellStyle name="60% - 强调文字颜色 4 13" xfId="367"/>
    <cellStyle name="20% - 强调文字颜色 2 11" xfId="368"/>
    <cellStyle name="40% - 强调文字颜色 3 12" xfId="369"/>
    <cellStyle name="好_2010财力计划表" xfId="370"/>
    <cellStyle name="60% - 强调文字颜色 4 13 2" xfId="371"/>
    <cellStyle name="20% - 强调文字颜色 2 11 2" xfId="372"/>
    <cellStyle name="40% - 强调文字颜色 3 12 2" xfId="373"/>
    <cellStyle name="差_(上局长办公会议稿) 2014-2015年会议费和“三公”经费统计表 (2014.11.16)_附表_2016年会议费和“三公”经费预算（上会版2015.11.11）0" xfId="374"/>
    <cellStyle name="60% - 强调文字颜色 4 14" xfId="375"/>
    <cellStyle name="20% - 强调文字颜色 2 12" xfId="376"/>
    <cellStyle name="40% - 强调文字颜色 3 13" xfId="377"/>
    <cellStyle name="60% - 强调文字颜色 4 14 2" xfId="378"/>
    <cellStyle name="20% - 强调文字颜色 2 12 2" xfId="379"/>
    <cellStyle name="40% - 强调文字颜色 3 13 2" xfId="380"/>
    <cellStyle name="差_(上局长办公会议稿) 2014-2015年会议费和“三公”经费统计表 (2014.11.16)_关于2017年市本级部门预算和财政专项资金安排的意见附表（调整公用经费）" xfId="381"/>
    <cellStyle name="60% - 强调文字颜色 4 20" xfId="382"/>
    <cellStyle name="60% - 强调文字颜色 4 15" xfId="383"/>
    <cellStyle name="20% - 强调文字颜色 2 13" xfId="384"/>
    <cellStyle name="40% - 强调文字颜色 3 14" xfId="385"/>
    <cellStyle name="好_2012年向人大财经委材料_广州市2016年财政专户管理资金预算报人大表格(按实绩数更新)" xfId="386"/>
    <cellStyle name="60% - 强调文字颜色 4 20 2" xfId="387"/>
    <cellStyle name="60% - 强调文字颜色 4 15 2" xfId="388"/>
    <cellStyle name="20% - 强调文字颜色 2 13 2" xfId="389"/>
    <cellStyle name="40% - 强调文字颜色 3 14 2" xfId="390"/>
    <cellStyle name="好_越秀区2013年市十件民生实事(报市局)" xfId="391"/>
    <cellStyle name="40% - 强调文字颜色 1 2 2" xfId="392"/>
    <cellStyle name="60% - 强调文字颜色 4 21" xfId="393"/>
    <cellStyle name="60% - 强调文字颜色 4 16" xfId="394"/>
    <cellStyle name="20% - 强调文字颜色 2 14" xfId="395"/>
    <cellStyle name="40% - 强调文字颜色 3 15" xfId="396"/>
    <cellStyle name="40% - 强调文字颜色 3 20" xfId="397"/>
    <cellStyle name="60% - 强调文字颜色 4 21 2" xfId="398"/>
    <cellStyle name="60% - 强调文字颜色 4 16 2" xfId="399"/>
    <cellStyle name="20% - 强调文字颜色 2 14 2" xfId="400"/>
    <cellStyle name="40% - 强调文字颜色 3 15 2" xfId="401"/>
    <cellStyle name="40% - 强调文字颜色 3 20 2" xfId="402"/>
    <cellStyle name="好_广州市和市本级2011年基金预算执行情况和2012年基金预算草案（12.5）_附表2-支出" xfId="403"/>
    <cellStyle name="好_广州市和市本级2011年基金预算执行情况和2012年基金预算草案（12.5）_2015年政府性基金预算草案-(剔除8个项目版本)" xfId="404"/>
    <cellStyle name="60% - 强调文字颜色 4 22" xfId="405"/>
    <cellStyle name="60% - 强调文字颜色 4 17" xfId="406"/>
    <cellStyle name="20% - 强调文字颜色 2 15" xfId="407"/>
    <cellStyle name="20% - 强调文字颜色 2 20" xfId="408"/>
    <cellStyle name="40% - 强调文字颜色 3 16" xfId="409"/>
    <cellStyle name="40% - 强调文字颜色 3 21" xfId="410"/>
    <cellStyle name="差_2012计划(2).xls—10.23_报人大草案附表印刷版(1月28日)" xfId="411"/>
    <cellStyle name="60% - 强调文字颜色 4 22 2" xfId="412"/>
    <cellStyle name="60% - 强调文字颜色 4 17 2" xfId="413"/>
    <cellStyle name="20% - 强调文字颜色 2 15 2" xfId="414"/>
    <cellStyle name="20% - 强调文字颜色 2 20 2" xfId="415"/>
    <cellStyle name="40% - 强调文字颜色 3 16 2" xfId="416"/>
    <cellStyle name="40% - 强调文字颜色 3 21 2" xfId="417"/>
    <cellStyle name="60% - 强调文字颜色 4 23" xfId="418"/>
    <cellStyle name="60% - 强调文字颜色 4 18" xfId="419"/>
    <cellStyle name="20% - 强调文字颜色 2 16" xfId="420"/>
    <cellStyle name="20% - 强调文字颜色 2 21" xfId="421"/>
    <cellStyle name="40% - 强调文字颜色 3 17" xfId="422"/>
    <cellStyle name="40% - 强调文字颜色 3 22" xfId="423"/>
    <cellStyle name="60% - 强调文字颜色 4 24" xfId="424"/>
    <cellStyle name="60% - 强调文字颜色 4 19" xfId="425"/>
    <cellStyle name="20% - 强调文字颜色 2 17" xfId="426"/>
    <cellStyle name="20% - 强调文字颜色 2 22" xfId="427"/>
    <cellStyle name="40% - 强调文字颜色 3 18" xfId="428"/>
    <cellStyle name="40% - 强调文字颜色 3 23" xfId="429"/>
    <cellStyle name="60% - 强调文字颜色 4 24 2" xfId="430"/>
    <cellStyle name="60% - 强调文字颜色 4 19 2" xfId="431"/>
    <cellStyle name="20% - 强调文字颜色 2 17 2" xfId="432"/>
    <cellStyle name="20% - 强调文字颜色 2 22 2" xfId="433"/>
    <cellStyle name="40% - 强调文字颜色 3 18 2" xfId="434"/>
    <cellStyle name="40% - 强调文字颜色 3 23 2" xfId="435"/>
    <cellStyle name="好_2015年政府性基金预算草案-(剔除8个项目版本)" xfId="436"/>
    <cellStyle name="60% - 强调文字颜色 2 12 2" xfId="437"/>
    <cellStyle name="40% - 强调文字颜色 1 11 2" xfId="438"/>
    <cellStyle name="60% - 强调文字颜色 4 25" xfId="439"/>
    <cellStyle name="20% - 强调文字颜色 2 18" xfId="440"/>
    <cellStyle name="20% - 强调文字颜色 2 23" xfId="441"/>
    <cellStyle name="40% - 强调文字颜色 3 19" xfId="442"/>
    <cellStyle name="40% - 强调文字颜色 3 24" xfId="443"/>
    <cellStyle name="60% - 强调文字颜色 4 25 2" xfId="444"/>
    <cellStyle name="20% - 强调文字颜色 2 18 2" xfId="445"/>
    <cellStyle name="20% - 强调文字颜色 2 23 2" xfId="446"/>
    <cellStyle name="40% - 强调文字颜色 3 19 2" xfId="447"/>
    <cellStyle name="40% - 强调文字颜色 3 24 2" xfId="448"/>
    <cellStyle name="60% - 强调文字颜色 4 26" xfId="449"/>
    <cellStyle name="20% - 强调文字颜色 2 19" xfId="450"/>
    <cellStyle name="20% - 强调文字颜色 2 24" xfId="451"/>
    <cellStyle name="40% - 强调文字颜色 3 25" xfId="452"/>
    <cellStyle name="60% - 强调文字颜色 4 26 2" xfId="453"/>
    <cellStyle name="20% - 强调文字颜色 2 19 2" xfId="454"/>
    <cellStyle name="20% - 强调文字颜色 2 24 2" xfId="455"/>
    <cellStyle name="40% - 强调文字颜色 3 25 2" xfId="456"/>
    <cellStyle name="差_不压减10%项目表（01.05）_2015年政府性基金预算草案-(剔除8个项目版本)" xfId="457"/>
    <cellStyle name="20% - 强调文字颜色 2 2" xfId="458"/>
    <cellStyle name="20% - 强调文字颜色 2 2 2" xfId="459"/>
    <cellStyle name="20% - 强调文字颜色 2 2_12182018年转移支付预算情况表" xfId="460"/>
    <cellStyle name="20% - 强调文字颜色 3 2" xfId="461"/>
    <cellStyle name="好_2011-2012年市本级“三农”投入情况表_市2015年预算（表8）" xfId="462"/>
    <cellStyle name="40% - 强调文字颜色 6 14" xfId="463"/>
    <cellStyle name="20% - 强调文字颜色 5 13" xfId="464"/>
    <cellStyle name="20% - 强调文字颜色 2 25 2" xfId="465"/>
    <cellStyle name="40% - 强调文字颜色 3 26 2" xfId="466"/>
    <cellStyle name="差_卫生投入_广州市2016年市本级土地出让金收支计划情况表" xfId="467"/>
    <cellStyle name="20% - 强调文字颜色 2 3" xfId="468"/>
    <cellStyle name="好_工贸 2010年一般预算支出情况等表（工贸处、以此为准）_2015年市本级非税收入(政府性基金)收支计划表-已剔除转入一般公共预算8项基金" xfId="469"/>
    <cellStyle name="常规 40" xfId="470"/>
    <cellStyle name="常规 35" xfId="471"/>
    <cellStyle name="20% - 强调文字颜色 2 3 2" xfId="472"/>
    <cellStyle name="40% - 强调文字颜色 5 26" xfId="473"/>
    <cellStyle name="20% - 强调文字颜色 4 25" xfId="474"/>
    <cellStyle name="20% - 强调文字颜色 2 4" xfId="475"/>
    <cellStyle name="20% - 强调文字颜色 2 5" xfId="476"/>
    <cellStyle name="20% - 强调文字颜色 2 5 2" xfId="477"/>
    <cellStyle name="20% - 强调文字颜色 2 6" xfId="478"/>
    <cellStyle name="常规 71 2" xfId="479"/>
    <cellStyle name="差_2007年省、市财政批复决算情况表_20121212晚最终版社保基金报人大草案附表" xfId="480"/>
    <cellStyle name="20% - 强调文字颜色 2 7" xfId="481"/>
    <cellStyle name="20% - 强调文字颜色 2 7 2" xfId="482"/>
    <cellStyle name="20% - 强调文字颜色 2 9" xfId="483"/>
    <cellStyle name="样式 1" xfId="484"/>
    <cellStyle name="20% - 强调文字颜色 2 8" xfId="485"/>
    <cellStyle name="20% - 强调文字颜色 2 8 2" xfId="486"/>
    <cellStyle name="60% - 强调文字颜色 3 10" xfId="487"/>
    <cellStyle name="20% - 强调文字颜色 3 9" xfId="488"/>
    <cellStyle name="40% - 强调文字颜色 6 26" xfId="489"/>
    <cellStyle name="20% - 强调文字颜色 5 25" xfId="490"/>
    <cellStyle name="20% - 强调文字颜色 2 9 2" xfId="491"/>
    <cellStyle name="20% - 强调文字颜色 4 9" xfId="492"/>
    <cellStyle name="好_广州市和市本级2011年基金预算执行情况和2012年基金预算草案(给刘殷)_广州市2016年市本级土地出让金收支计划情况表" xfId="493"/>
    <cellStyle name="60% - 强调文字颜色 5 12" xfId="494"/>
    <cellStyle name="40% - 强调文字颜色 4 11" xfId="495"/>
    <cellStyle name="20% - 强调文字颜色 3 10" xfId="496"/>
    <cellStyle name="40% - 强调文字颜色 2 4" xfId="497"/>
    <cellStyle name="60% - 强调文字颜色 5 12 2" xfId="498"/>
    <cellStyle name="40% - 强调文字颜色 4 11 2" xfId="499"/>
    <cellStyle name="20% - 强调文字颜色 3 10 2" xfId="500"/>
    <cellStyle name="40% - 强调文字颜色 2 4 2" xfId="501"/>
    <cellStyle name="60% - 强调文字颜色 5 13" xfId="502"/>
    <cellStyle name="40% - 强调文字颜色 4 12" xfId="503"/>
    <cellStyle name="20% - 强调文字颜色 3 11" xfId="504"/>
    <cellStyle name="差_一般预算收入(11.28)_2014年非税（11" xfId="505"/>
    <cellStyle name="40% - 强调文字颜色 2 5" xfId="506"/>
    <cellStyle name="60% - 强调文字颜色 5 13 2" xfId="507"/>
    <cellStyle name="40% - 强调文字颜色 4 12 2" xfId="508"/>
    <cellStyle name="20% - 强调文字颜色 3 11 2" xfId="509"/>
    <cellStyle name="40% - 强调文字颜色 2 5 2" xfId="510"/>
    <cellStyle name="差_2012年向人大财经委材料_2015年市本级非税收入(政府性基金)收支计划表-已剔除转入一般公共预算8项基金" xfId="511"/>
    <cellStyle name="60% - 强调文字颜色 5 14" xfId="512"/>
    <cellStyle name="40% - 强调文字颜色 4 13" xfId="513"/>
    <cellStyle name="20% - 强调文字颜色 3 12" xfId="514"/>
    <cellStyle name="40% - 强调文字颜色 2 6" xfId="515"/>
    <cellStyle name="60% - 强调文字颜色 5 14 2" xfId="516"/>
    <cellStyle name="40% - 强调文字颜色 4 13 2" xfId="517"/>
    <cellStyle name="20% - 强调文字颜色 3 12 2" xfId="518"/>
    <cellStyle name="差_2011年省、市决算批复情况表_2015年财政专户管理资金预算草案" xfId="519"/>
    <cellStyle name="40% - 强调文字颜色 2 6 2" xfId="520"/>
    <cellStyle name="60% - 强调文字颜色 5 20" xfId="521"/>
    <cellStyle name="60% - 强调文字颜色 5 15" xfId="522"/>
    <cellStyle name="40% - 强调文字颜色 4 14" xfId="523"/>
    <cellStyle name="20% - 强调文字颜色 3 13" xfId="524"/>
    <cellStyle name="好_不压减10%项目表（01.05）_附表2-支出" xfId="525"/>
    <cellStyle name="40% - 强调文字颜色 2 7" xfId="526"/>
    <cellStyle name="40% - 强调文字颜色 2 7 2" xfId="527"/>
    <cellStyle name="20% - 强调文字颜色 3 13 2" xfId="528"/>
    <cellStyle name="40% - 强调文字颜色 4 14 2" xfId="529"/>
    <cellStyle name="60% - 强调文字颜色 5 15 2" xfId="530"/>
    <cellStyle name="60% - 强调文字颜色 5 20 2" xfId="531"/>
    <cellStyle name="40% - 强调文字颜色 2 8" xfId="532"/>
    <cellStyle name="40% - 强调文字颜色 1 7 2" xfId="533"/>
    <cellStyle name="20% - 强调文字颜色 3 14" xfId="534"/>
    <cellStyle name="40% - 强调文字颜色 4 15" xfId="535"/>
    <cellStyle name="40% - 强调文字颜色 4 20" xfId="536"/>
    <cellStyle name="60% - 强调文字颜色 5 16" xfId="537"/>
    <cellStyle name="60% - 强调文字颜色 5 21" xfId="538"/>
    <cellStyle name="好_预算草案(表格)" xfId="539"/>
    <cellStyle name="40% - 强调文字颜色 2 8 2" xfId="540"/>
    <cellStyle name="标题 1 3" xfId="541"/>
    <cellStyle name="40% - 强调文字颜色 1 21" xfId="542"/>
    <cellStyle name="40% - 强调文字颜色 1 16" xfId="543"/>
    <cellStyle name="20% - 强调文字颜色 3 14 2" xfId="544"/>
    <cellStyle name="40% - 强调文字颜色 4 15 2" xfId="545"/>
    <cellStyle name="40% - 强调文字颜色 4 20 2" xfId="546"/>
    <cellStyle name="60% - 强调文字颜色 2 17" xfId="547"/>
    <cellStyle name="60% - 强调文字颜色 2 22" xfId="548"/>
    <cellStyle name="60% - 强调文字颜色 5 16 2" xfId="549"/>
    <cellStyle name="60% - 强调文字颜色 5 21 2" xfId="550"/>
    <cellStyle name="40% - 强调文字颜色 2 9" xfId="551"/>
    <cellStyle name="20% - 强调文字颜色 3 20" xfId="552"/>
    <cellStyle name="20% - 强调文字颜色 3 15" xfId="553"/>
    <cellStyle name="40% - 强调文字颜色 4 16" xfId="554"/>
    <cellStyle name="40% - 强调文字颜色 4 21" xfId="555"/>
    <cellStyle name="60% - 强调文字颜色 5 17" xfId="556"/>
    <cellStyle name="60% - 强调文字颜色 5 22" xfId="557"/>
    <cellStyle name="40% - 强调文字颜色 2 9 2" xfId="558"/>
    <cellStyle name="标题 2 3" xfId="559"/>
    <cellStyle name="20% - 强调文字颜色 3 20 2" xfId="560"/>
    <cellStyle name="20% - 强调文字颜色 3 15 2" xfId="561"/>
    <cellStyle name="40% - 强调文字颜色 4 16 2" xfId="562"/>
    <cellStyle name="40% - 强调文字颜色 4 21 2" xfId="563"/>
    <cellStyle name="60% - 强调文字颜色 5 17 2" xfId="564"/>
    <cellStyle name="60% - 强调文字颜色 5 22 2" xfId="565"/>
    <cellStyle name="差_2011-2012年市本级“三农”投入情况表_报人大草案附表印刷版(1月19日下班版本)" xfId="566"/>
    <cellStyle name="好_无厘头_广州市2014年市本级公共财政预算转移支付预算表" xfId="567"/>
    <cellStyle name="20% - 强调文字颜色 3 21" xfId="568"/>
    <cellStyle name="20% - 强调文字颜色 3 16" xfId="569"/>
    <cellStyle name="40% - 强调文字颜色 4 17" xfId="570"/>
    <cellStyle name="40% - 强调文字颜色 4 22" xfId="571"/>
    <cellStyle name="60% - 强调文字颜色 5 18" xfId="572"/>
    <cellStyle name="60% - 强调文字颜色 5 23" xfId="573"/>
    <cellStyle name="差_报人大财经委2009_附表2：公共预算支出" xfId="574"/>
    <cellStyle name="20% - 强调文字颜色 3 21 2" xfId="575"/>
    <cellStyle name="20% - 强调文字颜色 3 16 2" xfId="576"/>
    <cellStyle name="40% - 强调文字颜色 4 17 2" xfId="577"/>
    <cellStyle name="40% - 强调文字颜色 4 22 2" xfId="578"/>
    <cellStyle name="60% - 强调文字颜色 5 18 2" xfId="579"/>
    <cellStyle name="60% - 强调文字颜色 5 23 2" xfId="580"/>
    <cellStyle name="差_2008年预算_2015年社保基金预算草案附表1.12" xfId="581"/>
    <cellStyle name="好_2009年基金预算执行情况和2010年基金预算草案（正式）_附表13-15：国有资本经营收益" xfId="582"/>
    <cellStyle name="20% - 强调文字颜色 3 22" xfId="583"/>
    <cellStyle name="20% - 强调文字颜色 3 17" xfId="584"/>
    <cellStyle name="40% - 强调文字颜色 4 18" xfId="585"/>
    <cellStyle name="40% - 强调文字颜色 4 23" xfId="586"/>
    <cellStyle name="60% - 强调文字颜色 5 19" xfId="587"/>
    <cellStyle name="60% - 强调文字颜色 5 24" xfId="588"/>
    <cellStyle name="20% - 强调文字颜色 3 22 2" xfId="589"/>
    <cellStyle name="20% - 强调文字颜色 3 17 2" xfId="590"/>
    <cellStyle name="40% - 强调文字颜色 4 18 2" xfId="591"/>
    <cellStyle name="40% - 强调文字颜色 4 23 2" xfId="592"/>
    <cellStyle name="60% - 强调文字颜色 5 19 2" xfId="593"/>
    <cellStyle name="60% - 强调文字颜色 5 24 2" xfId="594"/>
    <cellStyle name="40% - 强调文字颜色 1 21 2" xfId="595"/>
    <cellStyle name="40% - 强调文字颜色 1 16 2" xfId="596"/>
    <cellStyle name="60% - 强调文字颜色 2 17 2" xfId="597"/>
    <cellStyle name="60% - 强调文字颜色 2 22 2" xfId="598"/>
    <cellStyle name="差_2009年基金预算执行情况和2010年基金预算草案（正式）_广州市2016年市本级土地出让金收支计划情况表" xfId="599"/>
    <cellStyle name="20% - 强调文字颜色 3 23" xfId="600"/>
    <cellStyle name="20% - 强调文字颜色 3 18" xfId="601"/>
    <cellStyle name="40% - 强调文字颜色 4 19" xfId="602"/>
    <cellStyle name="40% - 强调文字颜色 4 24" xfId="603"/>
    <cellStyle name="60% - 强调文字颜色 5 25" xfId="604"/>
    <cellStyle name="好_2007年省、市财政批复决算情况表_广州市2016年市本级土地出让金收支计划情况表" xfId="605"/>
    <cellStyle name="20% - 强调文字颜色 3 23 2" xfId="606"/>
    <cellStyle name="20% - 强调文字颜色 3 18 2" xfId="607"/>
    <cellStyle name="40% - 强调文字颜色 4 19 2" xfId="608"/>
    <cellStyle name="40% - 强调文字颜色 4 24 2" xfId="609"/>
    <cellStyle name="60% - 强调文字颜色 5 25 2" xfId="610"/>
    <cellStyle name="好_2008年预算_2015年政府性基金预算草案（按快报数调整，剔除8个项目版本）" xfId="611"/>
    <cellStyle name="20% - 强调文字颜色 3 24" xfId="612"/>
    <cellStyle name="20% - 强调文字颜色 3 19" xfId="613"/>
    <cellStyle name="40% - 强调文字颜色 4 25" xfId="614"/>
    <cellStyle name="60% - 强调文字颜色 5 26" xfId="615"/>
    <cellStyle name="差_2012计划-11(2).8_4-7-政府性基金" xfId="616"/>
    <cellStyle name="20% - 强调文字颜色 5 13 2" xfId="617"/>
    <cellStyle name="40% - 强调文字颜色 6 14 2" xfId="618"/>
    <cellStyle name="20% - 强调文字颜色 3 2 2" xfId="619"/>
    <cellStyle name="20% - 强调文字颜色 3 25" xfId="620"/>
    <cellStyle name="40% - 强调文字颜色 4 26" xfId="621"/>
    <cellStyle name="差_给区县—07年决算批复核对表" xfId="622"/>
    <cellStyle name="差_广州市和市本级2011年基金预算执行情况和2012年基金预算草案(给刘殷)_报人大草案附表印刷版(1月19日下班版本)" xfId="623"/>
    <cellStyle name="20% - 强调文字颜色 3 26 2" xfId="624"/>
    <cellStyle name="20% - 强调文字颜色 5 20" xfId="625"/>
    <cellStyle name="20% - 强调文字颜色 5 15" xfId="626"/>
    <cellStyle name="40% - 强调文字颜色 6 16" xfId="627"/>
    <cellStyle name="40% - 强调文字颜色 6 21" xfId="628"/>
    <cellStyle name="20% - 强调文字颜色 3 4" xfId="629"/>
    <cellStyle name="差_1_报人大草案附表印刷版(1月19日下班版本)" xfId="630"/>
    <cellStyle name="20% - 强调文字颜色 5 21" xfId="631"/>
    <cellStyle name="20% - 强调文字颜色 5 16" xfId="632"/>
    <cellStyle name="40% - 强调文字颜色 6 17" xfId="633"/>
    <cellStyle name="40% - 强调文字颜色 6 22" xfId="634"/>
    <cellStyle name="20% - 强调文字颜色 3 5" xfId="635"/>
    <cellStyle name="差_一般预算收入(11.28)_2015年社保基金预算草案附表1.12" xfId="636"/>
    <cellStyle name="20% - 强调文字颜色 5 21 2" xfId="637"/>
    <cellStyle name="20% - 强调文字颜色 5 16 2" xfId="638"/>
    <cellStyle name="40% - 强调文字颜色 6 17 2" xfId="639"/>
    <cellStyle name="40% - 强调文字颜色 6 22 2" xfId="640"/>
    <cellStyle name="差_2012计划-11(2).9_2015年市本级非税收入(政府性基金)收支计划表-已剔除转入一般公共预算8项基金" xfId="641"/>
    <cellStyle name="20% - 强调文字颜色 3 5 2" xfId="642"/>
    <cellStyle name="差_Book1_报人大草案附表印刷版(1月19日下班版本)" xfId="643"/>
    <cellStyle name="20% - 强调文字颜色 5 22" xfId="644"/>
    <cellStyle name="20% - 强调文字颜色 5 17" xfId="645"/>
    <cellStyle name="40% - 强调文字颜色 6 18" xfId="646"/>
    <cellStyle name="40% - 强调文字颜色 6 23" xfId="647"/>
    <cellStyle name="20% - 强调文字颜色 3 6" xfId="648"/>
    <cellStyle name="20% - 强调文字颜色 5 22 2" xfId="649"/>
    <cellStyle name="20% - 强调文字颜色 5 17 2" xfId="650"/>
    <cellStyle name="40% - 强调文字颜色 6 18 2" xfId="651"/>
    <cellStyle name="40% - 强调文字颜色 6 23 2" xfId="652"/>
    <cellStyle name="20% - 强调文字颜色 3 6 2" xfId="653"/>
    <cellStyle name="20% - 强调文字颜色 5 23" xfId="654"/>
    <cellStyle name="20% - 强调文字颜色 5 18" xfId="655"/>
    <cellStyle name="40% - 强调文字颜色 6 19" xfId="656"/>
    <cellStyle name="40% - 强调文字颜色 6 24" xfId="657"/>
    <cellStyle name="20% - 强调文字颜色 3 7" xfId="658"/>
    <cellStyle name="20% - 强调文字颜色 5 23 2" xfId="659"/>
    <cellStyle name="20% - 强调文字颜色 5 18 2" xfId="660"/>
    <cellStyle name="40% - 强调文字颜色 6 19 2" xfId="661"/>
    <cellStyle name="40% - 强调文字颜色 6 24 2" xfId="662"/>
    <cellStyle name="差_广州市和市本级2011年基金预算执行情况和2012年基金预算草案（12.5）_报人大草案附表印刷版(1月19日下班版本)" xfId="663"/>
    <cellStyle name="好_附表2：公共预算支出" xfId="664"/>
    <cellStyle name="20% - 强调文字颜色 3 7 2" xfId="665"/>
    <cellStyle name="20% - 强调文字颜色 5 24" xfId="666"/>
    <cellStyle name="20% - 强调文字颜色 5 19" xfId="667"/>
    <cellStyle name="40% - 强调文字颜色 6 25" xfId="668"/>
    <cellStyle name="标题 3 4 2" xfId="669"/>
    <cellStyle name="差_一般预算收入(11.28)_附表13-15：国有资本经营收益" xfId="670"/>
    <cellStyle name="好_无厘头_2015年财政专户管理资金预算草案（按快报数）" xfId="671"/>
    <cellStyle name="20% - 强调文字颜色 3 8" xfId="672"/>
    <cellStyle name="20% - 强调文字颜色 5 24 2" xfId="673"/>
    <cellStyle name="20% - 强调文字颜色 5 19 2" xfId="674"/>
    <cellStyle name="40% - 强调文字颜色 6 25 2" xfId="675"/>
    <cellStyle name="20% - 强调文字颜色 3 8 2" xfId="676"/>
    <cellStyle name="20% - 强调文字颜色 6 5 2" xfId="677"/>
    <cellStyle name="差_复件_市本级2011年非税收入收支汇总表（12月18日）(1)_广州市2014年市本级公共财政预算转移支付预算表" xfId="678"/>
    <cellStyle name="20% - 强调文字颜色 4 10" xfId="679"/>
    <cellStyle name="40% - 强调文字颜色 5 11" xfId="680"/>
    <cellStyle name="60% - 强调文字颜色 6 12" xfId="681"/>
    <cellStyle name="常规 9_09年财力平衡表" xfId="682"/>
    <cellStyle name="20% - 强调文字颜色 4 10 2" xfId="683"/>
    <cellStyle name="40% - 强调文字颜色 5 11 2" xfId="684"/>
    <cellStyle name="60% - 强调文字颜色 6 12 2" xfId="685"/>
    <cellStyle name="20% - 强调文字颜色 4 11" xfId="686"/>
    <cellStyle name="40% - 强调文字颜色 5 12" xfId="687"/>
    <cellStyle name="60% - 强调文字颜色 6 13" xfId="688"/>
    <cellStyle name="20% - 强调文字颜色 4 11 2" xfId="689"/>
    <cellStyle name="40% - 强调文字颜色 5 12 2" xfId="690"/>
    <cellStyle name="60% - 强调文字颜色 6 13 2" xfId="691"/>
    <cellStyle name="20% - 强调文字颜色 4 12" xfId="692"/>
    <cellStyle name="40% - 强调文字颜色 5 13" xfId="693"/>
    <cellStyle name="60% - 强调文字颜色 6 14" xfId="694"/>
    <cellStyle name="40% - 强调文字颜色 1 24" xfId="695"/>
    <cellStyle name="40% - 强调文字颜色 1 19" xfId="696"/>
    <cellStyle name="60% - 强调文字颜色 2 25" xfId="697"/>
    <cellStyle name="差_2010年基金预算执行情况和2011年基金预算草案（人大通过正式版）_2014年报人大表格正式(王焱)" xfId="698"/>
    <cellStyle name="20% - 强调文字颜色 4 12 2" xfId="699"/>
    <cellStyle name="40% - 强调文字颜色 5 13 2" xfId="700"/>
    <cellStyle name="60% - 强调文字颜色 6 14 2" xfId="701"/>
    <cellStyle name="20% - 强调文字颜色 4 13" xfId="702"/>
    <cellStyle name="40% - 强调文字颜色 5 14" xfId="703"/>
    <cellStyle name="60% - 强调文字颜色 6 15" xfId="704"/>
    <cellStyle name="60% - 强调文字颜色 6 20" xfId="705"/>
    <cellStyle name="20% - 强调文字颜色 4 13 2" xfId="706"/>
    <cellStyle name="40% - 强调文字颜色 5 14 2" xfId="707"/>
    <cellStyle name="60% - 强调文字颜色 6 15 2" xfId="708"/>
    <cellStyle name="60% - 强调文字颜色 6 20 2" xfId="709"/>
    <cellStyle name="20% - 强调文字颜色 4 14" xfId="710"/>
    <cellStyle name="40% - 强调文字颜色 5 15" xfId="711"/>
    <cellStyle name="40% - 强调文字颜色 5 20" xfId="712"/>
    <cellStyle name="60% - 强调文字颜色 6 16" xfId="713"/>
    <cellStyle name="60% - 强调文字颜色 6 21" xfId="714"/>
    <cellStyle name="20% - 强调文字颜色 4 14 2" xfId="715"/>
    <cellStyle name="40% - 强调文字颜色 5 15 2" xfId="716"/>
    <cellStyle name="40% - 强调文字颜色 5 20 2" xfId="717"/>
    <cellStyle name="60% - 强调文字颜色 6 16 2" xfId="718"/>
    <cellStyle name="60% - 强调文字颜色 6 21 2" xfId="719"/>
    <cellStyle name="好_2008年连锁企业决算批复_2015年财政专户管理资金预算草案（按快报数）" xfId="720"/>
    <cellStyle name="40% - 强调文字颜色 3 3 2" xfId="721"/>
    <cellStyle name="差_2008年连锁企业决算批复_报人大草案附表印刷版(1月19日下班版本)" xfId="722"/>
    <cellStyle name="常规 25" xfId="723"/>
    <cellStyle name="常规 30" xfId="724"/>
    <cellStyle name="20% - 强调文字颜色 4 20" xfId="725"/>
    <cellStyle name="20% - 强调文字颜色 4 15" xfId="726"/>
    <cellStyle name="40% - 强调文字颜色 5 16" xfId="727"/>
    <cellStyle name="40% - 强调文字颜色 5 21" xfId="728"/>
    <cellStyle name="60% - 强调文字颜色 6 17" xfId="729"/>
    <cellStyle name="60% - 强调文字颜色 6 22" xfId="730"/>
    <cellStyle name="20% - 强调文字颜色 4 20 2" xfId="731"/>
    <cellStyle name="20% - 强调文字颜色 4 15 2" xfId="732"/>
    <cellStyle name="40% - 强调文字颜色 5 16 2" xfId="733"/>
    <cellStyle name="40% - 强调文字颜色 5 21 2" xfId="734"/>
    <cellStyle name="60% - 强调文字颜色 6 17 2" xfId="735"/>
    <cellStyle name="60% - 强调文字颜色 6 22 2" xfId="736"/>
    <cellStyle name="20% - 强调文字颜色 4 22" xfId="737"/>
    <cellStyle name="20% - 强调文字颜色 4 17" xfId="738"/>
    <cellStyle name="40% - 强调文字颜色 5 18" xfId="739"/>
    <cellStyle name="40% - 强调文字颜色 5 23" xfId="740"/>
    <cellStyle name="60% - 强调文字颜色 6 19" xfId="741"/>
    <cellStyle name="60% - 强调文字颜色 6 24" xfId="742"/>
    <cellStyle name="差_民生投入_广州市2014年预计执行和2015年公共财政预算支出安排表(刘殷)" xfId="743"/>
    <cellStyle name="40% - 强调文字颜色 1 26 2" xfId="744"/>
    <cellStyle name="好_2014-2015年收入预计(王炎)" xfId="745"/>
    <cellStyle name="20% - 强调文字颜色 4 23" xfId="746"/>
    <cellStyle name="20% - 强调文字颜色 4 18" xfId="747"/>
    <cellStyle name="40% - 强调文字颜色 5 19" xfId="748"/>
    <cellStyle name="40% - 强调文字颜色 5 24" xfId="749"/>
    <cellStyle name="60% - 强调文字颜色 6 25" xfId="750"/>
    <cellStyle name="差_复件_市本级2011年非税收入收支汇总表（12月18日）(1)_附表2：公共预算支出" xfId="751"/>
    <cellStyle name="好_2008年连锁企业决算批复_2015年政府性基金预算草案（按快报数调整，剔除8个项目版本）" xfId="752"/>
    <cellStyle name="好_2010财力计划表_2015年政府性基金预算草案-(剔除8个项目版本)" xfId="753"/>
    <cellStyle name="20% - 强调文字颜色 4 23 2" xfId="754"/>
    <cellStyle name="20% - 强调文字颜色 4 18 2" xfId="755"/>
    <cellStyle name="40% - 强调文字颜色 5 19 2" xfId="756"/>
    <cellStyle name="40% - 强调文字颜色 5 24 2" xfId="757"/>
    <cellStyle name="60% - 强调文字颜色 6 25 2" xfId="758"/>
    <cellStyle name="20% - 强调文字颜色 4 24" xfId="759"/>
    <cellStyle name="20% - 强调文字颜色 4 19" xfId="760"/>
    <cellStyle name="40% - 强调文字颜色 5 25" xfId="761"/>
    <cellStyle name="60% - 强调文字颜色 6 26" xfId="762"/>
    <cellStyle name="好_2012计划(2).xls—10.23_附表2-支出" xfId="763"/>
    <cellStyle name="好_不压减10%项目表（01.05）_广州市2014年预计执行和2015年公共财政预算支出安排表(刘殷)" xfId="764"/>
    <cellStyle name="20% - 强调文字颜色 4 24 2" xfId="765"/>
    <cellStyle name="20% - 强调文字颜色 4 19 2" xfId="766"/>
    <cellStyle name="40% - 强调文字颜色 5 25 2" xfId="767"/>
    <cellStyle name="60% - 强调文字颜色 6 26 2" xfId="768"/>
    <cellStyle name="标题 2 2_160119-广州市2016年市本级部门预算安排意见附表（19日上午时点数）" xfId="769"/>
    <cellStyle name="差_2008年连锁企业决算批复_广州市2016年财政专户管理资金预算报人大表格(按实绩数更新)" xfId="770"/>
    <cellStyle name="20% - 强调文字颜色 4 2" xfId="771"/>
    <cellStyle name="好_报人大草案附表印刷版(1月28日)" xfId="772"/>
    <cellStyle name="20% - 强调文字颜色 4 2 2" xfId="773"/>
    <cellStyle name="20% - 强调文字颜色 4 25 2" xfId="774"/>
    <cellStyle name="40% - 强调文字颜色 5 26 2" xfId="775"/>
    <cellStyle name="差_2008内部用—人大附表_2015年市本级非税收入(政府性基金)收支计划表-已剔除转入一般公共预算8项基金" xfId="776"/>
    <cellStyle name="40% - 强调文字颜色 1 10 2" xfId="777"/>
    <cellStyle name="60% - 强调文字颜色 2 11 2" xfId="778"/>
    <cellStyle name="Calculation" xfId="779"/>
    <cellStyle name="20% - 强调文字颜色 4 26 2" xfId="780"/>
    <cellStyle name="20% - 强调文字颜色 4 3" xfId="781"/>
    <cellStyle name="20% - 强调文字颜色 4 3 2" xfId="782"/>
    <cellStyle name="20% - 强调文字颜色 4 4" xfId="783"/>
    <cellStyle name="好_2007年决算批复报人大表(正式）_2015年市本级国有资本经营收入决算表" xfId="784"/>
    <cellStyle name="20% - 强调文字颜色 4 5 2" xfId="785"/>
    <cellStyle name="20% - 强调文字颜色 4 6" xfId="786"/>
    <cellStyle name="20% - 强调文字颜色 4 6 2" xfId="787"/>
    <cellStyle name="差_民生投入_附表13-15：国有资本经营收益" xfId="788"/>
    <cellStyle name="好_2012计划-11(2).8_4-7-政府性基金" xfId="789"/>
    <cellStyle name="20% - 强调文字颜色 4 7" xfId="790"/>
    <cellStyle name="差_工贸 2010年一般预算支出情况等表（工贸处、以此为准）_2015年财政专户管理资金预算草案（按快报数）" xfId="791"/>
    <cellStyle name="20% - 强调文字颜色 4 8" xfId="792"/>
    <cellStyle name="40% - 强调文字颜色 1 3" xfId="793"/>
    <cellStyle name="常规 9 2" xfId="794"/>
    <cellStyle name="好 17 2" xfId="795"/>
    <cellStyle name="好 22 2" xfId="796"/>
    <cellStyle name="20% - 强调文字颜色 4 8 2" xfId="797"/>
    <cellStyle name="差_2010财力计划表_2015年政府性基金预算草案-(剔除8个项目版本)" xfId="798"/>
    <cellStyle name="40% - 强调文字颜色 2 3" xfId="799"/>
    <cellStyle name="好 18 2" xfId="800"/>
    <cellStyle name="好 23 2" xfId="801"/>
    <cellStyle name="20% - 强调文字颜色 4 9 2" xfId="802"/>
    <cellStyle name="差_2012年向人大财经委材料_报人大草案附表印刷版(1月28日)" xfId="803"/>
    <cellStyle name="20% - 强调文字颜色 5 10" xfId="804"/>
    <cellStyle name="40% - 强调文字颜色 6 11" xfId="805"/>
    <cellStyle name="40% - Accent1" xfId="806"/>
    <cellStyle name="20% - 强调文字颜色 5 10 2" xfId="807"/>
    <cellStyle name="40% - 强调文字颜色 6 11 2" xfId="808"/>
    <cellStyle name="20% - 强调文字颜色 6 12 2" xfId="809"/>
    <cellStyle name="20% - 强调文字颜色 5 11" xfId="810"/>
    <cellStyle name="40% - 强调文字颜色 6 12" xfId="811"/>
    <cellStyle name="好_民生投入_附表13-15：国有资本经营收益" xfId="812"/>
    <cellStyle name="20% - 强调文字颜色 5 11 2" xfId="813"/>
    <cellStyle name="40% - 强调文字颜色 6 12 2" xfId="814"/>
    <cellStyle name="20% - 强调文字颜色 5 12" xfId="815"/>
    <cellStyle name="40% - 强调文字颜色 6 13" xfId="816"/>
    <cellStyle name="20% - 强调文字颜色 5 12 2" xfId="817"/>
    <cellStyle name="40% - 强调文字颜色 6 13 2" xfId="818"/>
    <cellStyle name="20% - 强调文字颜色 5 2" xfId="819"/>
    <cellStyle name="差_2012计划(2).xls—10.23_2015年社保基金预算草案附表1.12" xfId="820"/>
    <cellStyle name="20% - 强调文字颜色 5 2 2" xfId="821"/>
    <cellStyle name="40% - 强调文字颜色 2 10" xfId="822"/>
    <cellStyle name="60% - 强调文字颜色 3 11" xfId="823"/>
    <cellStyle name="20% - 强调文字颜色 5 26" xfId="824"/>
    <cellStyle name="40% - 强调文字颜色 2 10 2" xfId="825"/>
    <cellStyle name="60% - 强调文字颜色 3 11 2" xfId="826"/>
    <cellStyle name="20% - 强调文字颜色 5 26 2" xfId="827"/>
    <cellStyle name="20% - 强调文字颜色 5 3" xfId="828"/>
    <cellStyle name="20% - 强调文字颜色 5 3 2" xfId="829"/>
    <cellStyle name="20% - 强调文字颜色 5 4" xfId="830"/>
    <cellStyle name="差_广州市和市本级2011年基金预算执行情况和2012年基金预算草案(给刘殷)_4-7-政府性基金" xfId="831"/>
    <cellStyle name="20% - 强调文字颜色 5 5" xfId="832"/>
    <cellStyle name="20% - 强调文字颜色 5 5 2" xfId="833"/>
    <cellStyle name="20% - 强调文字颜色 5 6" xfId="834"/>
    <cellStyle name="差_2010年基金预算执行情况和2011年基金预算草案（人大通过正式版）_广州市2016年市本级土地出让金收支计划情况表" xfId="835"/>
    <cellStyle name="20% - 强调文字颜色 5 6 2" xfId="836"/>
    <cellStyle name="20% - 强调文字颜色 5 7" xfId="837"/>
    <cellStyle name="20% - 强调文字颜色 5 7 2" xfId="838"/>
    <cellStyle name="20% - 强调文字颜色 5 8" xfId="839"/>
    <cellStyle name="20% - 强调文字颜色 5 8 2" xfId="840"/>
    <cellStyle name="20% - 强调文字颜色 5 9" xfId="841"/>
    <cellStyle name="20% - 强调文字颜色 5 9 2" xfId="842"/>
    <cellStyle name="20% - 强调文字颜色 6 10" xfId="843"/>
    <cellStyle name="20% - 强调文字颜色 6 10 2" xfId="844"/>
    <cellStyle name="好_卫生投入_广州市2014年预计执行和2015年公共财政预算支出安排表(刘殷)" xfId="845"/>
    <cellStyle name="20% - 强调文字颜色 6 22 2" xfId="846"/>
    <cellStyle name="20% - 强调文字颜色 6 17 2" xfId="847"/>
    <cellStyle name="好_复件_市本级2011年非税收入收支汇总表（12月18日）(1)_附表2：公共预算支出" xfId="848"/>
    <cellStyle name="20% - 强调文字颜色 6 11" xfId="849"/>
    <cellStyle name="20% - 强调文字颜色 6 11 2" xfId="850"/>
    <cellStyle name="20% - 强调文字颜色 6 12" xfId="851"/>
    <cellStyle name="20% - 强调文字颜色 6 13" xfId="852"/>
    <cellStyle name="标题 1 10 2" xfId="853"/>
    <cellStyle name="差_12年财力表9(1).20（提供殷）" xfId="854"/>
    <cellStyle name="20% - 强调文字颜色 6 13 2" xfId="855"/>
    <cellStyle name="20% - 强调文字颜色 6 14" xfId="856"/>
    <cellStyle name="20% - 强调文字颜色 6 20" xfId="857"/>
    <cellStyle name="20% - 强调文字颜色 6 15" xfId="858"/>
    <cellStyle name="20% - 强调文字颜色 6 20 2" xfId="859"/>
    <cellStyle name="20% - 强调文字颜色 6 15 2" xfId="860"/>
    <cellStyle name="20% - 强调文字颜色 6 21" xfId="861"/>
    <cellStyle name="20% - 强调文字颜色 6 16" xfId="862"/>
    <cellStyle name="20% - 强调文字颜色 6 22" xfId="863"/>
    <cellStyle name="20% - 强调文字颜色 6 17" xfId="864"/>
    <cellStyle name="20% - 强调文字颜色 6 23" xfId="865"/>
    <cellStyle name="20% - 强调文字颜色 6 18" xfId="866"/>
    <cellStyle name="20% - 强调文字颜色 6 24" xfId="867"/>
    <cellStyle name="20% - 强调文字颜色 6 19" xfId="868"/>
    <cellStyle name="标题 3 9 2" xfId="869"/>
    <cellStyle name="差_2010年预测1_附表9-12：财政专户" xfId="870"/>
    <cellStyle name="20% - 强调文字颜色 6 24 2" xfId="871"/>
    <cellStyle name="20% - 强调文字颜色 6 19 2" xfId="872"/>
    <cellStyle name="20% - 强调文字颜色 6 2" xfId="873"/>
    <cellStyle name="20% - 强调文字颜色 6 2 2" xfId="874"/>
    <cellStyle name="20% - 强调文字颜色 6 25" xfId="875"/>
    <cellStyle name="差_报人大财经委2009_复件 2015年偿债资金预算（2014(2).12.24）" xfId="876"/>
    <cellStyle name="20% - 强调文字颜色 6 25 2" xfId="877"/>
    <cellStyle name="20% - 强调文字颜色 6 3" xfId="878"/>
    <cellStyle name="好_12年财力表9（报人大定稿）_4-7-政府性基金" xfId="879"/>
    <cellStyle name="20% - 强调文字颜色 6 3 2" xfId="880"/>
    <cellStyle name="20% - 强调文字颜色 6 4" xfId="881"/>
    <cellStyle name="20% - 强调文字颜色 6 4 2" xfId="882"/>
    <cellStyle name="20% - 强调文字颜色 6 5" xfId="883"/>
    <cellStyle name="20% - 强调文字颜色 6 6" xfId="884"/>
    <cellStyle name="好_12年财力表9(1).20（提供殷）_2015年政府性基金预算草案-(剔除8个项目版本)" xfId="885"/>
    <cellStyle name="40% - Accent3" xfId="886"/>
    <cellStyle name="标题 4 15 2" xfId="887"/>
    <cellStyle name="标题 4 20 2" xfId="888"/>
    <cellStyle name="差_2008年预算_附表9-12：财政专户" xfId="889"/>
    <cellStyle name="好_2010年预测1" xfId="890"/>
    <cellStyle name="20% - 强调文字颜色 6 6 2" xfId="891"/>
    <cellStyle name="差_1_4-7-政府性基金" xfId="892"/>
    <cellStyle name="差_2007年决算批复报人大表(正式）_附表2：公共预算支出" xfId="893"/>
    <cellStyle name="20% - 强调文字颜色 6 7" xfId="894"/>
    <cellStyle name="20% - 强调文字颜色 6 7 2" xfId="895"/>
    <cellStyle name="20% - 强调文字颜色 6 8" xfId="896"/>
    <cellStyle name="20% - 强调文字颜色 6 8 2" xfId="897"/>
    <cellStyle name="20% - 强调文字颜色 6 9" xfId="898"/>
    <cellStyle name="20% - 强调文字颜色 6 9 2" xfId="899"/>
    <cellStyle name="40% - Accent2" xfId="900"/>
    <cellStyle name="40% - Accent4" xfId="901"/>
    <cellStyle name="好_政府性基金预算公开模板" xfId="902"/>
    <cellStyle name="40% - Accent5" xfId="903"/>
    <cellStyle name="好_2012年市本级非税收入(政府性基金)收支计划情况汇总表_附表13-15：国有资本经营收益" xfId="904"/>
    <cellStyle name="40% - Accent6" xfId="905"/>
    <cellStyle name="差_基金2012.12" xfId="906"/>
    <cellStyle name="40% - 强调文字颜色 1 11" xfId="907"/>
    <cellStyle name="60% - 强调文字颜色 2 12" xfId="908"/>
    <cellStyle name="差_12年财力表9(1).20（提供殷）_2015年社保基金预算草案附表1.12" xfId="909"/>
    <cellStyle name="40% - 强调文字颜色 1 12" xfId="910"/>
    <cellStyle name="60% - 强调文字颜色 2 13" xfId="911"/>
    <cellStyle name="差_社保基金" xfId="912"/>
    <cellStyle name="40% - 强调文字颜色 1 12 2" xfId="913"/>
    <cellStyle name="60% - 强调文字颜色 2 13 2" xfId="914"/>
    <cellStyle name="差_2008内部用—人大附表_广州市2016年财政专户管理资金预算报人大表格(按实绩数更新)" xfId="915"/>
    <cellStyle name="好_2011年基金支出计划汇总表（给处室再核对）_附表2：公共预算支出" xfId="916"/>
    <cellStyle name="40% - 强调文字颜色 1 13 2" xfId="917"/>
    <cellStyle name="60% - 强调文字颜色 2 14 2" xfId="918"/>
    <cellStyle name="40% - 强调文字颜色 1 14" xfId="919"/>
    <cellStyle name="60% - 强调文字颜色 2 15" xfId="920"/>
    <cellStyle name="60% - 强调文字颜色 2 20" xfId="921"/>
    <cellStyle name="40% - 强调文字颜色 1 14 2" xfId="922"/>
    <cellStyle name="60% - 强调文字颜色 2 15 2" xfId="923"/>
    <cellStyle name="60% - 强调文字颜色 2 20 2" xfId="924"/>
    <cellStyle name="差_广州市和市本级2011年基金预算执行情况和2012年基金预算草案（12.5）_附表2：公共预算支出" xfId="925"/>
    <cellStyle name="40% - 强调文字颜色 1 20" xfId="926"/>
    <cellStyle name="40% - 强调文字颜色 1 15" xfId="927"/>
    <cellStyle name="60% - 强调文字颜色 2 16" xfId="928"/>
    <cellStyle name="60% - 强调文字颜色 2 21" xfId="929"/>
    <cellStyle name="差_2011年基金支出计划汇总表（给处室再核对）_广州市2016年财政专户管理资金预算报人大表格(按实绩数更新)" xfId="930"/>
    <cellStyle name="40% - 强调文字颜色 1 20 2" xfId="931"/>
    <cellStyle name="40% - 强调文字颜色 1 15 2" xfId="932"/>
    <cellStyle name="60% - 强调文字颜色 2 16 2" xfId="933"/>
    <cellStyle name="60% - 强调文字颜色 2 21 2" xfId="934"/>
    <cellStyle name="40% - 强调文字颜色 1 22" xfId="935"/>
    <cellStyle name="40% - 强调文字颜色 1 17" xfId="936"/>
    <cellStyle name="60% - 强调文字颜色 2 18" xfId="937"/>
    <cellStyle name="60% - 强调文字颜色 2 23" xfId="938"/>
    <cellStyle name="40% - 强调文字颜色 1 23" xfId="939"/>
    <cellStyle name="40% - 强调文字颜色 1 18" xfId="940"/>
    <cellStyle name="60% - 强调文字颜色 2 19" xfId="941"/>
    <cellStyle name="60% - 强调文字颜色 2 24" xfId="942"/>
    <cellStyle name="标题 2 19 2" xfId="943"/>
    <cellStyle name="标题 2 24 2" xfId="944"/>
    <cellStyle name="差_Sheet1_报人大草案附表印刷版(1月28日)" xfId="945"/>
    <cellStyle name="差_卫生投入" xfId="946"/>
    <cellStyle name="40% - 强调文字颜色 1 24 2" xfId="947"/>
    <cellStyle name="40% - 强调文字颜色 1 19 2" xfId="948"/>
    <cellStyle name="60% - 强调文字颜色 2 25 2" xfId="949"/>
    <cellStyle name="好_2009报人大财经委_2015年政府性基金预算草案（按快报数调整，剔除8个项目版本）" xfId="950"/>
    <cellStyle name="40% - 强调文字颜色 1 2" xfId="951"/>
    <cellStyle name="差_不压减10%项目表（01.05）" xfId="952"/>
    <cellStyle name="40% - 强调文字颜色 1 25" xfId="953"/>
    <cellStyle name="60% - 强调文字颜色 2 26" xfId="954"/>
    <cellStyle name="标题 2 4 2" xfId="955"/>
    <cellStyle name="40% - 强调文字颜色 1 25 2" xfId="956"/>
    <cellStyle name="60% - 强调文字颜色 2 26 2" xfId="957"/>
    <cellStyle name="40% - 强调文字颜色 1 3 2" xfId="958"/>
    <cellStyle name="常规 9 2 2" xfId="959"/>
    <cellStyle name="40% - 强调文字颜色 1 4" xfId="960"/>
    <cellStyle name="常规 9 3" xfId="961"/>
    <cellStyle name="40% - 强调文字颜色 1 4 2" xfId="962"/>
    <cellStyle name="差_12年财力表9（报人大定稿）_2015年财政专户管理资金预算草案（按快报数）" xfId="963"/>
    <cellStyle name="40% - 强调文字颜色 1 5" xfId="964"/>
    <cellStyle name="40% - 强调文字颜色 1 5 2" xfId="965"/>
    <cellStyle name="好_2009报人大财经委_非税11" xfId="966"/>
    <cellStyle name="40% - 强调文字颜色 1 6" xfId="967"/>
    <cellStyle name="好_2011年省、市决算批复情况表_2015年财政专户管理资金预算草案（按快报数）" xfId="968"/>
    <cellStyle name="40% - 强调文字颜色 1 8" xfId="969"/>
    <cellStyle name="差_Sheet1_4-7-政府性基金" xfId="970"/>
    <cellStyle name="40% - 强调文字颜色 1 6 2" xfId="971"/>
    <cellStyle name="好_报人大财经委2009_附表13-15：国有资本经营收益" xfId="972"/>
    <cellStyle name="40% - 强调文字颜色 1 7" xfId="973"/>
    <cellStyle name="40% - 强调文字颜色 1 9" xfId="974"/>
    <cellStyle name="差_给区县—07年决算批复核对表_2015年政府性基金预算草案（按快报数调整，剔除8个项目版本）" xfId="975"/>
    <cellStyle name="40% - 强调文字颜色 1 9 2" xfId="976"/>
    <cellStyle name="差_Book1_报人大草案附表印刷版(1月28日)" xfId="977"/>
    <cellStyle name="差_工贸 2010年一般预算支出情况等表（工贸处、以此为准）_2015年市本级国有资本经营收入决算表" xfId="978"/>
    <cellStyle name="40% - 强调文字颜色 2 2" xfId="979"/>
    <cellStyle name="差_2011年省、市决算批复情况表_广州市2016年财政专户管理资金预算报人大表格(按实绩数更新)" xfId="980"/>
    <cellStyle name="40% - 强调文字颜色 2 2 2" xfId="981"/>
    <cellStyle name="40% - 强调文字颜色 2 3 2" xfId="982"/>
    <cellStyle name="差_报人大财经委2009_附表2-支出" xfId="983"/>
    <cellStyle name="40% - 强调文字颜色 3 2" xfId="984"/>
    <cellStyle name="40% - 强调文字颜色 3 2 2" xfId="985"/>
    <cellStyle name="40% - 强调文字颜色 6 9" xfId="986"/>
    <cellStyle name="标题 29" xfId="987"/>
    <cellStyle name="差_2010年预测1_报人大草案附表印刷版(1月19日下班版本)" xfId="988"/>
    <cellStyle name="40% - 强调文字颜色 3 3" xfId="989"/>
    <cellStyle name="好 19 2" xfId="990"/>
    <cellStyle name="好 24 2" xfId="991"/>
    <cellStyle name="40% - 强调文字颜色 3 4" xfId="992"/>
    <cellStyle name="差_人大会议材料(预算处内部使用）(2.16)_附表2-支出" xfId="993"/>
    <cellStyle name="40% - 强调文字颜色 3 4 2" xfId="994"/>
    <cellStyle name="40% - 强调文字颜色 3 5" xfId="995"/>
    <cellStyle name="40% - 强调文字颜色 3 5 2" xfId="996"/>
    <cellStyle name="40% - 强调文字颜色 3 6" xfId="997"/>
    <cellStyle name="40% - 强调文字颜色 3 6 2" xfId="998"/>
    <cellStyle name="40% - 强调文字颜色 3 7" xfId="999"/>
    <cellStyle name="差_2012计划-11(2).8_2015年财政专户管理资金预算草案（按快报数）" xfId="1000"/>
    <cellStyle name="差_广州市政府决算公开模板" xfId="1001"/>
    <cellStyle name="40% - 强调文字颜色 3 7 2" xfId="1002"/>
    <cellStyle name="差_2010年预测1_2015年市本级国有资本经营收入决算表" xfId="1003"/>
    <cellStyle name="40% - 强调文字颜色 3 8" xfId="1004"/>
    <cellStyle name="差_2011-2012年市本级“三农”投入情况表_附表2：公共预算支出" xfId="1005"/>
    <cellStyle name="40% - 强调文字颜色 3 8 2" xfId="1006"/>
    <cellStyle name="Heading 4" xfId="1007"/>
    <cellStyle name="40% - 强调文字颜色 3 9" xfId="1008"/>
    <cellStyle name="40% - 强调文字颜色 3 9 2" xfId="1009"/>
    <cellStyle name="好_Book1_20121212晚最终版社保基金报人大草案附表" xfId="1010"/>
    <cellStyle name="40% - 强调文字颜色 4 10" xfId="1011"/>
    <cellStyle name="60% - 强调文字颜色 5 11" xfId="1012"/>
    <cellStyle name="40% - 强调文字颜色 4 10 2" xfId="1013"/>
    <cellStyle name="60% - 强调文字颜色 1 17" xfId="1014"/>
    <cellStyle name="60% - 强调文字颜色 1 22" xfId="1015"/>
    <cellStyle name="60% - 强调文字颜色 5 11 2" xfId="1016"/>
    <cellStyle name="40% - 强调文字颜色 4 2" xfId="1017"/>
    <cellStyle name="40% - 强调文字颜色 4 2 2" xfId="1018"/>
    <cellStyle name="好_基金处" xfId="1019"/>
    <cellStyle name="40% - 强调文字颜色 4 3" xfId="1020"/>
    <cellStyle name="差_2012计划-11(2)(1).9_2015年财政专户管理资金预算草案" xfId="1021"/>
    <cellStyle name="好 25 2" xfId="1022"/>
    <cellStyle name="40% - 强调文字颜色 4 3 2" xfId="1023"/>
    <cellStyle name="好_2010年预测1_4-7-政府性基金" xfId="1024"/>
    <cellStyle name="40% - 强调文字颜色 4 4" xfId="1025"/>
    <cellStyle name="40% - 强调文字颜色 4 4 2" xfId="1026"/>
    <cellStyle name="40% - 强调文字颜色 4 5" xfId="1027"/>
    <cellStyle name="差_(上局长办公会议稿) 2014-2015年会议费和“三公”经费统计表 (2014.11.16)_附表_2.附件1--10" xfId="1028"/>
    <cellStyle name="40% - 强调文字颜色 4 5 2" xfId="1029"/>
    <cellStyle name="40% - 强调文字颜色 4 6" xfId="1030"/>
    <cellStyle name="差_2010年基金预算执行情况和2011年基金预算草案（人大通过正式版）_报人大草案附表印刷版(1月19日下班版本)" xfId="1031"/>
    <cellStyle name="差_2010年基金预算执行情况和2011年基金预算草案（人大通过正式版）_附表13-15：国有资本经营收益" xfId="1032"/>
    <cellStyle name="40% - 强调文字颜色 4 6 2" xfId="1033"/>
    <cellStyle name="40% - 强调文字颜色 4 7" xfId="1034"/>
    <cellStyle name="好_Sheet1_广州市2016年财政专户管理资金预算报人大表格(按实绩数更新)" xfId="1035"/>
    <cellStyle name="40% - 强调文字颜色 4 7 2" xfId="1036"/>
    <cellStyle name="40% - 强调文字颜色 4 8" xfId="1037"/>
    <cellStyle name="40% - 强调文字颜色 4 8 2" xfId="1038"/>
    <cellStyle name="40% - 强调文字颜色 4 9" xfId="1039"/>
    <cellStyle name="好_12年财力表9(1).20（提供殷）_2015年财政专户管理资金预算草案" xfId="1040"/>
    <cellStyle name="40% - 强调文字颜色 4 9 2" xfId="1041"/>
    <cellStyle name="40% - 强调文字颜色 5 10" xfId="1042"/>
    <cellStyle name="60% - 强调文字颜色 6 11" xfId="1043"/>
    <cellStyle name="常规 65 2 4" xfId="1044"/>
    <cellStyle name="40% - 强调文字颜色 5 10 2" xfId="1045"/>
    <cellStyle name="60% - 强调文字颜色 6 11 2" xfId="1046"/>
    <cellStyle name="好_2012计划-11(2).9_报人大草案附表印刷版(1月19日下班版本)" xfId="1047"/>
    <cellStyle name="40% - 强调文字颜色 5 2" xfId="1048"/>
    <cellStyle name="40% - 强调文字颜色 5 2 2" xfId="1049"/>
    <cellStyle name="40% - 强调文字颜色 5 3" xfId="1050"/>
    <cellStyle name="好 26 2" xfId="1051"/>
    <cellStyle name="40% - 强调文字颜色 5 3 2" xfId="1052"/>
    <cellStyle name="40% - 强调文字颜色 5 4" xfId="1053"/>
    <cellStyle name="40% - 强调文字颜色 5 4 2" xfId="1054"/>
    <cellStyle name="40% - 强调文字颜色 5 5" xfId="1055"/>
    <cellStyle name="40% - 强调文字颜色 5 5 2" xfId="1056"/>
    <cellStyle name="40% - 强调文字颜色 5 6" xfId="1057"/>
    <cellStyle name="好_2011年省、市决算批复情况表_广州市2016年财政专户管理资金预算报人大表格(按实绩数更新)" xfId="1058"/>
    <cellStyle name="40% - 强调文字颜色 5 6 2" xfId="1059"/>
    <cellStyle name="40% - 强调文字颜色 5 7" xfId="1060"/>
    <cellStyle name="差_2012年市本级非税收入(政府性基金)收支计划情况汇总表_2014年报人大表格正式(王焱)" xfId="1061"/>
    <cellStyle name="40% - 强调文字颜色 5 7 2" xfId="1062"/>
    <cellStyle name="标题 2 11_160119-广州市2016年市本级部门预算安排意见附表（19日上午时点数）" xfId="1063"/>
    <cellStyle name="40% - 强调文字颜色 5 8" xfId="1064"/>
    <cellStyle name="40% - 强调文字颜色 5 8 2" xfId="1065"/>
    <cellStyle name="40% - 强调文字颜色 5 9" xfId="1066"/>
    <cellStyle name="40% - 强调文字颜色 5 9 2" xfId="1067"/>
    <cellStyle name="差_三农_20121212晚最终版社保基金报人大草案附表" xfId="1068"/>
    <cellStyle name="好_2008年连锁企业决算批复_附表2-支出" xfId="1069"/>
    <cellStyle name="40% - 强调文字颜色 6 10" xfId="1070"/>
    <cellStyle name="差_2008年连锁企业决算批复_2015年社保基金预算草案附表" xfId="1071"/>
    <cellStyle name="40% - 强调文字颜色 6 10 2" xfId="1072"/>
    <cellStyle name="40% - 强调文字颜色 6 2" xfId="1073"/>
    <cellStyle name="标题 17" xfId="1074"/>
    <cellStyle name="标题 22" xfId="1075"/>
    <cellStyle name="40% - 强调文字颜色 6 2 2" xfId="1076"/>
    <cellStyle name="标题 17 2" xfId="1077"/>
    <cellStyle name="标题 22 2" xfId="1078"/>
    <cellStyle name="40% - 强调文字颜色 6 3" xfId="1079"/>
    <cellStyle name="标题 18" xfId="1080"/>
    <cellStyle name="标题 23" xfId="1081"/>
    <cellStyle name="差_人大会议材料(预算处内部使用）(2.16)_附表9-12：财政专户" xfId="1082"/>
    <cellStyle name="40% - 强调文字颜色 6 3 2" xfId="1083"/>
    <cellStyle name="标题 18 2" xfId="1084"/>
    <cellStyle name="标题 23 2" xfId="1085"/>
    <cellStyle name="差_2012年向人大财经委材料" xfId="1086"/>
    <cellStyle name="好_2008内部用—人大附表_报人大草案附表印刷版(1月28日)" xfId="1087"/>
    <cellStyle name="40% - 强调文字颜色 6 4" xfId="1088"/>
    <cellStyle name="60% - 强调文字颜色 4 2 2" xfId="1089"/>
    <cellStyle name="标题 19" xfId="1090"/>
    <cellStyle name="标题 24" xfId="1091"/>
    <cellStyle name="40% - 强调文字颜色 6 4 2" xfId="1092"/>
    <cellStyle name="标题 19 2" xfId="1093"/>
    <cellStyle name="标题 24 2" xfId="1094"/>
    <cellStyle name="40% - 强调文字颜色 6 5" xfId="1095"/>
    <cellStyle name="标题 25" xfId="1096"/>
    <cellStyle name="差_一般预算收入(11.28)_广州市2016年财政专户管理资金预算报人大表格(按实绩数更新)" xfId="1097"/>
    <cellStyle name="40% - 强调文字颜色 6 5 2" xfId="1098"/>
    <cellStyle name="标题 25 2" xfId="1099"/>
    <cellStyle name="差_不压减10%项目表（01.05）_2017年转移支付预算" xfId="1100"/>
    <cellStyle name="40% - 强调文字颜色 6 6" xfId="1101"/>
    <cellStyle name="标题 26" xfId="1102"/>
    <cellStyle name="好_Sheet1_广州市2016年市本级土地出让金收支计划情况表" xfId="1103"/>
    <cellStyle name="好_报人大财经委2009_2015年市本级非税收入(政府性基金)收支计划表-已剔除转入一般公共预算8项基金" xfId="1104"/>
    <cellStyle name="40% - 强调文字颜色 6 6 2" xfId="1105"/>
    <cellStyle name="标题 26 2" xfId="1106"/>
    <cellStyle name="40% - 强调文字颜色 6 7" xfId="1107"/>
    <cellStyle name="标题 27" xfId="1108"/>
    <cellStyle name="40% - 强调文字颜色 6 7 2" xfId="1109"/>
    <cellStyle name="标题 27 2" xfId="1110"/>
    <cellStyle name="40% - 强调文字颜色 6 8" xfId="1111"/>
    <cellStyle name="标题 28" xfId="1112"/>
    <cellStyle name="差_2010年预测1_2015年社保基金预算草案附表" xfId="1113"/>
    <cellStyle name="40% - 强调文字颜色 6 8 2" xfId="1114"/>
    <cellStyle name="标题 28 2" xfId="1115"/>
    <cellStyle name="好_人大会议材料(预算处内部使用）(2.16)_20121212晚最终版社保基金报人大草案附表" xfId="1116"/>
    <cellStyle name="40% - 强调文字颜色 6 9 2" xfId="1117"/>
    <cellStyle name="标题 29 2" xfId="1118"/>
    <cellStyle name="60% - Accent1" xfId="1119"/>
    <cellStyle name="好_2008年预算_报人大草案附表印刷版(1月19日下班版本)" xfId="1120"/>
    <cellStyle name="60% - Accent2" xfId="1121"/>
    <cellStyle name="60% - Accent3" xfId="1122"/>
    <cellStyle name="好_(上局长办公会议稿) 2014-2015年会议费和“三公”经费统计表 (2014.11.16)_160119-广州市2016年市本级部门预算安排意见附表（19日上午时点数）" xfId="1123"/>
    <cellStyle name="好_工贸 2010年一般预算支出情况等表（工贸处、以此为准）_2015年财政专户管理资金预算草案" xfId="1124"/>
    <cellStyle name="60% - Accent4" xfId="1125"/>
    <cellStyle name="60% - Accent5" xfId="1126"/>
    <cellStyle name="差_2012年向人大财经委材料_4-7-政府性基金" xfId="1127"/>
    <cellStyle name="60% - Accent6" xfId="1128"/>
    <cellStyle name="60% - 强调文字颜色 1 10" xfId="1129"/>
    <cellStyle name="好_广州市和市本级2011年基金预算执行情况和2012年基金预算草案(给刘殷)_2015年社保基金预算草案附表1.12" xfId="1130"/>
    <cellStyle name="60% - 强调文字颜色 1 10 2" xfId="1131"/>
    <cellStyle name="60% - 强调文字颜色 1 11" xfId="1132"/>
    <cellStyle name="差_2008内部用—人大附表_2015年市本级国有资本经营收入决算表" xfId="1133"/>
    <cellStyle name="60% - 强调文字颜色 1 11 2" xfId="1134"/>
    <cellStyle name="60% - 强调文字颜色 1 12" xfId="1135"/>
    <cellStyle name="60% - 强调文字颜色 1 12 2" xfId="1136"/>
    <cellStyle name="60% - 强调文字颜色 1 13" xfId="1137"/>
    <cellStyle name="差_2012计划(2).xls—10.23_4-7-政府性基金" xfId="1138"/>
    <cellStyle name="60% - 强调文字颜色 1 13 2" xfId="1139"/>
    <cellStyle name="60% - 强调文字颜色 1 14" xfId="1140"/>
    <cellStyle name="60% - 强调文字颜色 1 14 2" xfId="1141"/>
    <cellStyle name="好_广州市和市本级2011年基金预算执行情况和2012年基金预算草案（12.5）_2015年社保基金预算草案附表1.12" xfId="1142"/>
    <cellStyle name="60% - 强调文字颜色 1 15" xfId="1143"/>
    <cellStyle name="60% - 强调文字颜色 1 20" xfId="1144"/>
    <cellStyle name="60% - 强调文字颜色 1 15 2" xfId="1145"/>
    <cellStyle name="60% - 强调文字颜色 1 20 2" xfId="1146"/>
    <cellStyle name="差_2007年决算批复报人大表(正式）_附表2-支出" xfId="1147"/>
    <cellStyle name="差_2012计划-11(2).9_广州市2016年财政专户管理资金预算报人大表格(按实绩数更新)" xfId="1148"/>
    <cellStyle name="差_Book1_非税11" xfId="1149"/>
    <cellStyle name="60% - 强调文字颜色 1 16" xfId="1150"/>
    <cellStyle name="60% - 强调文字颜色 1 21" xfId="1151"/>
    <cellStyle name="60% - 强调文字颜色 1 16 2" xfId="1152"/>
    <cellStyle name="60% - 强调文字颜色 1 21 2" xfId="1153"/>
    <cellStyle name="好_2009年基金预算执行情况和2010年基金预算草案（正式）_附表2：公共预算支出" xfId="1154"/>
    <cellStyle name="60% - 强调文字颜色 1 17 2" xfId="1155"/>
    <cellStyle name="60% - 强调文字颜色 1 22 2" xfId="1156"/>
    <cellStyle name="60% - 强调文字颜色 1 18" xfId="1157"/>
    <cellStyle name="60% - 强调文字颜色 1 23" xfId="1158"/>
    <cellStyle name="差_2012计划-11(2)(1).9_2015年市本级国有资本经营收入决算表" xfId="1159"/>
    <cellStyle name="常规_YB09" xfId="1160"/>
    <cellStyle name="60% - 强调文字颜色 1 18 2" xfId="1161"/>
    <cellStyle name="60% - 强调文字颜色 1 23 2" xfId="1162"/>
    <cellStyle name="60% - 强调文字颜色 1 19" xfId="1163"/>
    <cellStyle name="60% - 强调文字颜色 1 24" xfId="1164"/>
    <cellStyle name="标题 2 14 2" xfId="1165"/>
    <cellStyle name="60% - 强调文字颜色 1 19 2" xfId="1166"/>
    <cellStyle name="60% - 强调文字颜色 1 24 2" xfId="1167"/>
    <cellStyle name="60% - 强调文字颜色 1 2" xfId="1168"/>
    <cellStyle name="好_2010财力计划表_2015年市本级非税收入(政府性基金)收支计划表-已剔除转入一般公共预算8项基金" xfId="1169"/>
    <cellStyle name="60% - 强调文字颜色 1 2 2" xfId="1170"/>
    <cellStyle name="60% - 强调文字颜色 1 25" xfId="1171"/>
    <cellStyle name="60% - 强调文字颜色 1 25 2" xfId="1172"/>
    <cellStyle name="差_广州市本级2013年基金预算草案11.21" xfId="1173"/>
    <cellStyle name="差_全市2013年基金预算草案11.12(修改整数版)" xfId="1174"/>
    <cellStyle name="60% - 强调文字颜色 1 26" xfId="1175"/>
    <cellStyle name="60% - 强调文字颜色 1 26 2" xfId="1176"/>
    <cellStyle name="60% - 强调文字颜色 1 3" xfId="1177"/>
    <cellStyle name="差_2012计划(2).xls—10.23" xfId="1178"/>
    <cellStyle name="60% - 强调文字颜色 1 3 2" xfId="1179"/>
    <cellStyle name="60% - 强调文字颜色 1 4" xfId="1180"/>
    <cellStyle name="差_一般预算收入(11.28)_2015年财政专户管理资金预算草案（按快报数）" xfId="1181"/>
    <cellStyle name="60% - 强调文字颜色 1 4 2" xfId="1182"/>
    <cellStyle name="差_(上局长办公会议稿) 2014-2015年会议费和“三公”经费统计表 (2014.11.16)_关于2017年市本级部门预算和财政专项资金安排的意见附表（2016年11月8日）" xfId="1183"/>
    <cellStyle name="差_2011-2012年市本级“三农”投入情况表_2015年财政专户管理资金预算草案" xfId="1184"/>
    <cellStyle name="60% - 强调文字颜色 1 5" xfId="1185"/>
    <cellStyle name="差_2008年预算_非税11" xfId="1186"/>
    <cellStyle name="60% - 强调文字颜色 1 5 2" xfId="1187"/>
    <cellStyle name="差_12年财力表9(1).20（提供殷）_2015年政府性基金预算草案（按快报数调整，剔除8个项目版本）" xfId="1188"/>
    <cellStyle name="60% - 强调文字颜色 1 6" xfId="1189"/>
    <cellStyle name="60% - 强调文字颜色 1 6 2" xfId="1190"/>
    <cellStyle name="差_2012年市本级非税收入(政府性基金)收支计划情况汇总表_广州市2014年预计执行和2015年公共财政预算支出安排表(刘殷)" xfId="1191"/>
    <cellStyle name="60% - 强调文字颜色 1 7" xfId="1192"/>
    <cellStyle name="差_2010年基金预算执行情况和2011年基金预算草案（人大通过正式版）_广州市2014年预计执行和2015年公共财政预算支出安排表(刘殷)" xfId="1193"/>
    <cellStyle name="差_不压减10%项目表（01.05）_2015年社保基金预算草案附表1.12" xfId="1194"/>
    <cellStyle name="60% - 强调文字颜色 1 7 2" xfId="1195"/>
    <cellStyle name="60% - 强调文字颜色 1 8" xfId="1196"/>
    <cellStyle name="60% - 强调文字颜色 1 8 2" xfId="1197"/>
    <cellStyle name="60% - 强调文字颜色 1 9" xfId="1198"/>
    <cellStyle name="好_一般预算收入(11.28)_附表13-15：国有资本经营收益" xfId="1199"/>
    <cellStyle name="60% - 强调文字颜色 1 9 2" xfId="1200"/>
    <cellStyle name="60% - 强调文字颜色 2 10" xfId="1201"/>
    <cellStyle name="60% - 强调文字颜色 2 10 2" xfId="1202"/>
    <cellStyle name="60% - 强调文字颜色 2 2" xfId="1203"/>
    <cellStyle name="60% - 强调文字颜色 2 2 2" xfId="1204"/>
    <cellStyle name="差_卫生投入_报人大草案附表印刷版(1月28日)" xfId="1205"/>
    <cellStyle name="好_广州市和市本级2011年基金预算执行情况和2012年基金预算草案(给刘殷)_附表2-支出" xfId="1206"/>
    <cellStyle name="60% - 强调文字颜色 2 3 2" xfId="1207"/>
    <cellStyle name="60% - 强调文字颜色 2 4" xfId="1208"/>
    <cellStyle name="差_三农_2015年市本级非税收入(政府性基金)收支计划表-已剔除转入一般公共预算8项基金" xfId="1209"/>
    <cellStyle name="60% - 强调文字颜色 2 4 2" xfId="1210"/>
    <cellStyle name="60% - 强调文字颜色 2 5" xfId="1211"/>
    <cellStyle name="60% - 强调文字颜色 2 5 2" xfId="1212"/>
    <cellStyle name="60% - 强调文字颜色 2 6" xfId="1213"/>
    <cellStyle name="60% - 强调文字颜色 2 6 2" xfId="1214"/>
    <cellStyle name="60% - 强调文字颜色 2 7" xfId="1215"/>
    <cellStyle name="60% - 强调文字颜色 2 7 2" xfId="1216"/>
    <cellStyle name="60% - 强调文字颜色 2 8" xfId="1217"/>
    <cellStyle name="好_报人大财经委2009_附表9-12：财政专户" xfId="1218"/>
    <cellStyle name="60% - 强调文字颜色 2 8 2" xfId="1219"/>
    <cellStyle name="60% - 强调文字颜色 2 9" xfId="1220"/>
    <cellStyle name="差_工贸 2010年一般预算支出情况等表（工贸处、以此为准）_广州市2014年市本级公共财政预算转移支付预算表" xfId="1221"/>
    <cellStyle name="60% - 强调文字颜色 2 9 2" xfId="1222"/>
    <cellStyle name="好_2010年预测1_附表2-支出" xfId="1223"/>
    <cellStyle name="60% - 强调文字颜色 3 2" xfId="1224"/>
    <cellStyle name="60% - 强调文字颜色 3 2 2" xfId="1225"/>
    <cellStyle name="60% - 强调文字颜色 3 3" xfId="1226"/>
    <cellStyle name="好_2012年市本级非税收入(政府性基金)收支计划情况汇总表_2015年财政专户管理资金预算草案（按快报数）" xfId="1227"/>
    <cellStyle name="60% - 强调文字颜色 3 3 2" xfId="1228"/>
    <cellStyle name="60% - 强调文字颜色 3 4" xfId="1229"/>
    <cellStyle name="60% - 强调文字颜色 3 4 2" xfId="1230"/>
    <cellStyle name="60% - 强调文字颜色 3 5" xfId="1231"/>
    <cellStyle name="差_人大会议材料(预算处内部使用）(2.16)_报人大草案附表印刷版(1月19日下班版本)" xfId="1232"/>
    <cellStyle name="60% - 强调文字颜色 3 5 2" xfId="1233"/>
    <cellStyle name="60% - 强调文字颜色 3 6" xfId="1234"/>
    <cellStyle name="好_2010年基金预算执行情况和2011年基金预算草案（人大通过正式版）_广州市2016年财政专户管理资金预算报人大表格(按实绩数更新)" xfId="1235"/>
    <cellStyle name="好_卫生投入_附表13-15：国有资本经营收益" xfId="1236"/>
    <cellStyle name="60% - 强调文字颜色 3 6 2" xfId="1237"/>
    <cellStyle name="60% - 强调文字颜色 3 7" xfId="1238"/>
    <cellStyle name="差_07决算批复表—-给小赖对数(2)9_2015年政府性基金预算草案-(剔除8个项目版本)" xfId="1239"/>
    <cellStyle name="60% - 强调文字颜色 3 7 2" xfId="1240"/>
    <cellStyle name="好_Sheet1_2014年报人大表格正式(王焱)" xfId="1241"/>
    <cellStyle name="60% - 强调文字颜色 3 8" xfId="1242"/>
    <cellStyle name="60% - 强调文字颜色 3 8 2" xfId="1243"/>
    <cellStyle name="60% - 强调文字颜色 3 9" xfId="1244"/>
    <cellStyle name="差_2009年基金预算执行情况和2010年基金预算草案（正式）_2015年市本级非税收入(政府性基金)收支计划表-已剔除转入一般公共预算8项基金" xfId="1245"/>
    <cellStyle name="60% - 强调文字颜色 3 9 2" xfId="1246"/>
    <cellStyle name="60% - 强调文字颜色 4 10" xfId="1247"/>
    <cellStyle name="60% - 强调文字颜色 4 10 2" xfId="1248"/>
    <cellStyle name="60% - 强调文字颜色 4 2" xfId="1249"/>
    <cellStyle name="60% - 强调文字颜色 4 3" xfId="1250"/>
    <cellStyle name="差_2012计划-11(2).8_2015年社保基金预算草案附表1.12" xfId="1251"/>
    <cellStyle name="60% - 强调文字颜色 4 3 2" xfId="1252"/>
    <cellStyle name="常规 15" xfId="1253"/>
    <cellStyle name="常规 20" xfId="1254"/>
    <cellStyle name="好_不压减10%项目表（01.05）_4-7-政府性基金" xfId="1255"/>
    <cellStyle name="60% - 强调文字颜色 4 4" xfId="1256"/>
    <cellStyle name="好_2007年决算批复报人大表(正式）_附表2-支出" xfId="1257"/>
    <cellStyle name="60% - 强调文字颜色 4 4 2" xfId="1258"/>
    <cellStyle name="常规 65" xfId="1259"/>
    <cellStyle name="常规 70" xfId="1260"/>
    <cellStyle name="60% - 强调文字颜色 4 5" xfId="1261"/>
    <cellStyle name="差_2009报人大财经委_2015年社保基金预算草案附表1.12" xfId="1262"/>
    <cellStyle name="60% - 强调文字颜色 4 5 2" xfId="1263"/>
    <cellStyle name="60% - 强调文字颜色 4 6" xfId="1264"/>
    <cellStyle name="差_(上局长办公会议稿) 2014-2015年会议费和“三公”经费统计表 (2014.11.16)_关于2017年市本级部门预算和财政专项资金安排的意见附表" xfId="1265"/>
    <cellStyle name="60% - 强调文字颜色 4 6 2" xfId="1266"/>
    <cellStyle name="60% - 强调文字颜色 4 7" xfId="1267"/>
    <cellStyle name="60% - 强调文字颜色 4 7 2" xfId="1268"/>
    <cellStyle name="60% - 强调文字颜色 4 8" xfId="1269"/>
    <cellStyle name="差_2015年市本级国有资本经营收入决算表" xfId="1270"/>
    <cellStyle name="60% - 强调文字颜色 4 8 2" xfId="1271"/>
    <cellStyle name="60% - 强调文字颜色 4 9" xfId="1272"/>
    <cellStyle name="60% - 强调文字颜色 4 9 2" xfId="1273"/>
    <cellStyle name="好_2010年基金预算执行情况和2011年基金预算草案（人大通过正式版）_附表13-15：国有资本经营收益" xfId="1274"/>
    <cellStyle name="60% - 强调文字颜色 5 10" xfId="1275"/>
    <cellStyle name="60% - 强调文字颜色 5 10 2" xfId="1276"/>
    <cellStyle name="好_2012年市本级非税收入(政府性基金)收支计划情况汇总表_广州市2014年预计执行和2015年公共财政预算支出安排表(刘殷)" xfId="1277"/>
    <cellStyle name="60% - 强调文字颜色 5 2" xfId="1278"/>
    <cellStyle name="60% - 强调文字颜色 5 2 2" xfId="1279"/>
    <cellStyle name="好_1_20121212晚最终版社保基金报人大草案附表" xfId="1280"/>
    <cellStyle name="60% - 强调文字颜色 5 3" xfId="1281"/>
    <cellStyle name="差_2009报人大财经委_广州市2014年预计执行和2015年公共财政预算支出安排表(刘殷)" xfId="1282"/>
    <cellStyle name="60% - 强调文字颜色 5 3 2" xfId="1283"/>
    <cellStyle name="60% - 强调文字颜色 5 4" xfId="1284"/>
    <cellStyle name="60% - 强调文字颜色 5 4 2" xfId="1285"/>
    <cellStyle name="好_12年财力表9（报人大定稿）_2015年市本级国有资本经营收入决算表" xfId="1286"/>
    <cellStyle name="60% - 强调文字颜色 5 5" xfId="1287"/>
    <cellStyle name="好_2010年基金预算执行情况和2011年基金预算草案（人大通过正式版）_广州市2016年市本级土地出让金收支计划情况表" xfId="1288"/>
    <cellStyle name="60% - 强调文字颜色 5 5 2" xfId="1289"/>
    <cellStyle name="60% - 强调文字颜色 5 6" xfId="1290"/>
    <cellStyle name="差_Book1_附表2-支出" xfId="1291"/>
    <cellStyle name="好_民生投入_报人大草案附表印刷版(1月19日下班版本)" xfId="1292"/>
    <cellStyle name="60% - 强调文字颜色 5 6 2" xfId="1293"/>
    <cellStyle name="60% - 强调文字颜色 5 7" xfId="1294"/>
    <cellStyle name="好_卫生投入_2015年社保基金预算草案附表" xfId="1295"/>
    <cellStyle name="60% - 强调文字颜色 5 7 2" xfId="1296"/>
    <cellStyle name="60% - 强调文字颜色 5 8" xfId="1297"/>
    <cellStyle name="60% - 强调文字颜色 5 8 2" xfId="1298"/>
    <cellStyle name="60% - 强调文字颜色 5 9" xfId="1299"/>
    <cellStyle name="60% - 强调文字颜色 5 9 2" xfId="1300"/>
    <cellStyle name="差_广州市和市本级2011年基金预算执行情况和2012年基金预算草案(给刘殷)_2015年财政专户管理资金预算草案（按快报数）" xfId="1301"/>
    <cellStyle name="60% - 强调文字颜色 6 10" xfId="1302"/>
    <cellStyle name="差_工贸 2010年一般预算支出情况等表（工贸处、以此为准）" xfId="1303"/>
    <cellStyle name="常规 65 2 3" xfId="1304"/>
    <cellStyle name="60% - 强调文字颜色 6 10 2" xfId="1305"/>
    <cellStyle name="60% - 强调文字颜色 6 2" xfId="1306"/>
    <cellStyle name="60% - 强调文字颜色 6 2 2" xfId="1307"/>
    <cellStyle name="60% - 强调文字颜色 6 3" xfId="1308"/>
    <cellStyle name="60% - 强调文字颜色 6 3 2" xfId="1309"/>
    <cellStyle name="60% - 强调文字颜色 6 4" xfId="1310"/>
    <cellStyle name="差_2010年预测1(1)_2015年市本级非税收入(政府性基金)收支计划表-已剔除转入一般公共预算8项基金" xfId="1311"/>
    <cellStyle name="好_2011年省、市决算批复情况表_广州市2016年市本级土地出让金收支计划情况表" xfId="1312"/>
    <cellStyle name="60% - 强调文字颜色 6 4 2" xfId="1313"/>
    <cellStyle name="60% - 强调文字颜色 6 5" xfId="1314"/>
    <cellStyle name="60% - 强调文字颜色 6 6" xfId="1315"/>
    <cellStyle name="60% - 强调文字颜色 6 6 2" xfId="1316"/>
    <cellStyle name="好_一般预算收入(11.28)_2015年政府性基金预算草案（按快报数调整，剔除8个项目版本）" xfId="1317"/>
    <cellStyle name="60% - 强调文字颜色 6 7" xfId="1318"/>
    <cellStyle name="差_广州市2014年市本级公共财政预算转移支付预算表" xfId="1319"/>
    <cellStyle name="60% - 强调文字颜色 6 7 2" xfId="1320"/>
    <cellStyle name="60% - 强调文字颜色 6 8" xfId="1321"/>
    <cellStyle name="好_2012计划-11(2).9_2015年政府性基金预算草案（按快报数调整，剔除8个项目版本）" xfId="1322"/>
    <cellStyle name="60% - 强调文字颜色 6 8 2" xfId="1323"/>
    <cellStyle name="差_复件_市本级2011年非税收入收支汇总表（12月18日）(1)_2015年市本级国有资本经营收入决算表" xfId="1324"/>
    <cellStyle name="60% - 强调文字颜色 6 9" xfId="1325"/>
    <cellStyle name="60% - 强调文字颜色 6 9 2" xfId="1326"/>
    <cellStyle name="差_工贸 2010年一般预算支出情况等表（工贸处、以此为准）_2015年财政专户管理资金预算草案" xfId="1327"/>
    <cellStyle name="好_复件_市本级2011年非税收入收支汇总表（12月18日）(1)_附表9-12：财政专户" xfId="1328"/>
    <cellStyle name="Accent1" xfId="1329"/>
    <cellStyle name="Accent2" xfId="1330"/>
    <cellStyle name="好_2008年连锁企业决算批复_广州市2016年财政专户管理资金预算报人大表格(按实绩数更新)" xfId="1331"/>
    <cellStyle name="Accent3" xfId="1332"/>
    <cellStyle name="差_广州市和市本级2011年基金预算执行情况和2012年基金预算草案（12.5）_2015年政府性基金预算草案（按快报数调整，剔除8个项目版本）" xfId="1333"/>
    <cellStyle name="Accent4" xfId="1334"/>
    <cellStyle name="Accent5" xfId="1335"/>
    <cellStyle name="Accent6" xfId="1336"/>
    <cellStyle name="Bad" xfId="1337"/>
    <cellStyle name="Check Cell" xfId="1338"/>
    <cellStyle name="ColLevel_0" xfId="1339"/>
    <cellStyle name="Explanatory Text" xfId="1340"/>
    <cellStyle name="千位分隔 6 2 2" xfId="1341"/>
    <cellStyle name="Good" xfId="1342"/>
    <cellStyle name="常规 10" xfId="1343"/>
    <cellStyle name="好_2010年预测1_2015年政府性基金预算草案（按快报数调整，剔除8个项目版本）" xfId="1344"/>
    <cellStyle name="Heading 1" xfId="1345"/>
    <cellStyle name="差_2015年一般公共预算财政（处室）代编预算情况表_2016年专项资金控制数和实际预算数" xfId="1346"/>
    <cellStyle name="Heading 2" xfId="1347"/>
    <cellStyle name="Heading 3" xfId="1348"/>
    <cellStyle name="Input" xfId="1349"/>
    <cellStyle name="好_工贸 2010年一般预算支出情况等表（工贸处、以此为准）_20121212晚最终版社保基金报人大草案附表" xfId="1350"/>
    <cellStyle name="Linked Cell" xfId="1351"/>
    <cellStyle name="好_人大会议材料(预算处内部使用）(2.16)_广州市2016年市本级土地出让金收支计划情况表" xfId="1352"/>
    <cellStyle name="Neutral" xfId="1353"/>
    <cellStyle name="差_工贸 2010年一般预算支出情况等表（工贸处、以此为准）_2015年政府性基金预算草案-(剔除8个项目版本)" xfId="1354"/>
    <cellStyle name="好_人大会议材料(预算处内部使用）(2.16)_4-7-政府性基金" xfId="1355"/>
    <cellStyle name="no dec" xfId="1356"/>
    <cellStyle name="差_2010财力计划表_4-7-政府性基金" xfId="1357"/>
    <cellStyle name="Normal" xfId="1358"/>
    <cellStyle name="好_(上局长办公会议稿) 2014-2015年会议费和“三公”经费统计表 (2014.11.16)_附表_2015年三公上会稿" xfId="1359"/>
    <cellStyle name="Note" xfId="1360"/>
    <cellStyle name="好_民生投入_广州市2016年财政专户管理资金预算报人大表格(按实绩数更新)" xfId="1361"/>
    <cellStyle name="Output" xfId="1362"/>
    <cellStyle name="RowLevel_0" xfId="1363"/>
    <cellStyle name="好_2011-2012年市本级“三农”投入情况表_报人大草案附表印刷版(1月28日)" xfId="1364"/>
    <cellStyle name="Title" xfId="1365"/>
    <cellStyle name="Total" xfId="1366"/>
    <cellStyle name="Warning Text" xfId="1367"/>
    <cellStyle name="百分比 2" xfId="1368"/>
    <cellStyle name="百分比 3" xfId="1369"/>
    <cellStyle name="好_07决算批复表—-给小赖对数(2)9_附表2：公共预算支出" xfId="1370"/>
    <cellStyle name="标题 1 10" xfId="1371"/>
    <cellStyle name="标题 1 10_160119-广州市2016年市本级部门预算安排意见附表（19日上午时点数）" xfId="1372"/>
    <cellStyle name="标题 1 11" xfId="1373"/>
    <cellStyle name="差_(上局长办公会议稿) 2014-2015年会议费和“三公”经费统计表 (2014.11.16)_2016年上会材料附件7" xfId="1374"/>
    <cellStyle name="标题 1 11 2" xfId="1375"/>
    <cellStyle name="标题 1 11_160119-广州市2016年市本级部门预算安排意见附表（19日上午时点数）" xfId="1376"/>
    <cellStyle name="差_Sheet2" xfId="1377"/>
    <cellStyle name="标题 1 12" xfId="1378"/>
    <cellStyle name="差_不压减10%项目表（01.05）_20121212晚最终版社保基金报人大草案附表" xfId="1379"/>
    <cellStyle name="好_不压减10%项目表（01.05）_2015年政府性基金预算草案（按快报数调整，剔除8个项目版本）" xfId="1380"/>
    <cellStyle name="标题 1 12 2" xfId="1381"/>
    <cellStyle name="差_2010财力计划表_广州市2016年市本级土地出让金收支计划情况表" xfId="1382"/>
    <cellStyle name="标题 1 12_160119-广州市2016年市本级部门预算安排意见附表（19日上午时点数）" xfId="1383"/>
    <cellStyle name="常规 11 3" xfId="1384"/>
    <cellStyle name="标题 1 13" xfId="1385"/>
    <cellStyle name="标题 1 13 2" xfId="1386"/>
    <cellStyle name="标题 1 13_160119-广州市2016年市本级部门预算安排意见附表（19日上午时点数）" xfId="1387"/>
    <cellStyle name="标题 1 14" xfId="1388"/>
    <cellStyle name="标题 1 14 2" xfId="1389"/>
    <cellStyle name="好_Sheet1_20121212晚最终版社保基金报人大草案附表" xfId="1390"/>
    <cellStyle name="标题 1 14_160119-广州市2016年市本级部门预算安排意见附表（19日上午时点数）" xfId="1391"/>
    <cellStyle name="标题 1 15" xfId="1392"/>
    <cellStyle name="标题 1 20" xfId="1393"/>
    <cellStyle name="标题 1 15_160119-广州市2016年市本级部门预算安排意见附表（19日上午时点数）" xfId="1394"/>
    <cellStyle name="标题 1 20_160119-广州市2016年市本级部门预算安排意见附表（19日上午时点数）" xfId="1395"/>
    <cellStyle name="差_2010年预测1(1)_2015年政府性基金预算草案（按快报数调整，剔除8个项目版本）" xfId="1396"/>
    <cellStyle name="标题 1 16" xfId="1397"/>
    <cellStyle name="标题 1 21" xfId="1398"/>
    <cellStyle name="标题 2 17_160119-广州市2016年市本级部门预算安排意见附表（19日上午时点数）" xfId="1399"/>
    <cellStyle name="标题 2 22_160119-广州市2016年市本级部门预算安排意见附表（19日上午时点数）" xfId="1400"/>
    <cellStyle name="标题 1 16 2" xfId="1401"/>
    <cellStyle name="标题 1 21 2" xfId="1402"/>
    <cellStyle name="标题 1 16_160119-广州市2016年市本级部门预算安排意见附表（19日上午时点数）" xfId="1403"/>
    <cellStyle name="标题 1 21_160119-广州市2016年市本级部门预算安排意见附表（19日上午时点数）" xfId="1404"/>
    <cellStyle name="标题 1 17" xfId="1405"/>
    <cellStyle name="标题 1 22" xfId="1406"/>
    <cellStyle name="标题 1 17 2" xfId="1407"/>
    <cellStyle name="标题 1 22 2" xfId="1408"/>
    <cellStyle name="标题 1 17_160119-广州市2016年市本级部门预算安排意见附表（19日上午时点数）" xfId="1409"/>
    <cellStyle name="标题 1 22_160119-广州市2016年市本级部门预算安排意见附表（19日上午时点数）" xfId="1410"/>
    <cellStyle name="标题 1 18" xfId="1411"/>
    <cellStyle name="标题 1 23" xfId="1412"/>
    <cellStyle name="差_报人大财经委2009_2015年政府性基金预算草案（按快报数调整，剔除8个项目版本）" xfId="1413"/>
    <cellStyle name="好_2010年预测1_2015年财政专户管理资金预算草案" xfId="1414"/>
    <cellStyle name="标题 1 18 2" xfId="1415"/>
    <cellStyle name="标题 1 23 2" xfId="1416"/>
    <cellStyle name="标题 1 18_160119-广州市2016年市本级部门预算安排意见附表（19日上午时点数）" xfId="1417"/>
    <cellStyle name="标题 1 23_160119-广州市2016年市本级部门预算安排意见附表（19日上午时点数）" xfId="1418"/>
    <cellStyle name="标题 1 19" xfId="1419"/>
    <cellStyle name="标题 1 24" xfId="1420"/>
    <cellStyle name="标题 1 19 2" xfId="1421"/>
    <cellStyle name="标题 1 24 2" xfId="1422"/>
    <cellStyle name="标题 10" xfId="1423"/>
    <cellStyle name="标题 1 19_160119-广州市2016年市本级部门预算安排意见附表（19日上午时点数）" xfId="1424"/>
    <cellStyle name="标题 1 24_160119-广州市2016年市本级部门预算安排意见附表（19日上午时点数）" xfId="1425"/>
    <cellStyle name="标题 1 2" xfId="1426"/>
    <cellStyle name="标题 1 2 2" xfId="1427"/>
    <cellStyle name="标题 1 2_160119-广州市2016年市本级部门预算安排意见附表（19日上午时点数）" xfId="1428"/>
    <cellStyle name="常规_粤财预函（2018）17号附件2：政府决算公开模板" xfId="1429"/>
    <cellStyle name="标题 1 25" xfId="1430"/>
    <cellStyle name="差_2009年基金预算执行情况和2010年基金预算草案（正式）_2014年报人大表格正式(王焱)" xfId="1431"/>
    <cellStyle name="好_2008内部用—人大附表_2015年社保基金预算草案附表1.12" xfId="1432"/>
    <cellStyle name="好_人大会议材料(预算处内部使用）(2.16)_附表9-12：财政专户" xfId="1433"/>
    <cellStyle name="标题 1 25 2" xfId="1434"/>
    <cellStyle name="标题 1 25_160119-广州市2016年市本级部门预算安排意见附表（19日上午时点数）" xfId="1435"/>
    <cellStyle name="标题 1 26" xfId="1436"/>
    <cellStyle name="标题 1 26 2" xfId="1437"/>
    <cellStyle name="差_2009年基金预算执行情况和2010年基金预算草案（正式）_2015年财政专户管理资金预算草案" xfId="1438"/>
    <cellStyle name="常规 46" xfId="1439"/>
    <cellStyle name="常规 51" xfId="1440"/>
    <cellStyle name="标题 1 26_160119-广州市2016年市本级部门预算安排意见附表（19日上午时点数）" xfId="1441"/>
    <cellStyle name="标题 1 3 2" xfId="1442"/>
    <cellStyle name="标题 1 3_160119-广州市2016年市本级部门预算安排意见附表（19日上午时点数）" xfId="1443"/>
    <cellStyle name="好_三农_附表2：公共预算支出" xfId="1444"/>
    <cellStyle name="标题 1 4" xfId="1445"/>
    <cellStyle name="标题 1 4 2" xfId="1446"/>
    <cellStyle name="差_关于2017年市本级部门预算和财政专项资金安排的意见附表（2016年11月8日）" xfId="1447"/>
    <cellStyle name="标题 1 4_160119-广州市2016年市本级部门预算安排意见附表（19日上午时点数）" xfId="1448"/>
    <cellStyle name="好_2009报人大财经委_附表2：公共预算支出" xfId="1449"/>
    <cellStyle name="好_2009报人大财经委_广州市2016年财政专户管理资金预算报人大表格(按实绩数更新)" xfId="1450"/>
    <cellStyle name="标题 1 5" xfId="1451"/>
    <cellStyle name="标题 1 5_160119-广州市2016年市本级部门预算安排意见附表（19日上午时点数）" xfId="1452"/>
    <cellStyle name="差_报人大财经委2009_2014年非税（11" xfId="1453"/>
    <cellStyle name="标题 1 6" xfId="1454"/>
    <cellStyle name="好_20121212晚最终版社保基金报人大草案附表" xfId="1455"/>
    <cellStyle name="好_Sheet1_2014年非税（11" xfId="1456"/>
    <cellStyle name="好_给区县—07年决算批复核对表_广州市2016年财政专户管理资金预算报人大表格(按实绩数更新)" xfId="1457"/>
    <cellStyle name="标题 1 6 2" xfId="1458"/>
    <cellStyle name="好_2013年城维费、堤围费、教育费附加收支测算表（10" xfId="1459"/>
    <cellStyle name="标题 1 6_160119-广州市2016年市本级部门预算安排意见附表（19日上午时点数）" xfId="1460"/>
    <cellStyle name="千位_1" xfId="1461"/>
    <cellStyle name="标题 1 7" xfId="1462"/>
    <cellStyle name="差_2012计划-11(2).9_市2015年预算（表8）" xfId="1463"/>
    <cellStyle name="标题 1 7 2" xfId="1464"/>
    <cellStyle name="标题 1 7_160119-广州市2016年市本级部门预算安排意见附表（19日上午时点数）" xfId="1465"/>
    <cellStyle name="差_给区县—07年决算批复核对表_2017年转移支付预算" xfId="1466"/>
    <cellStyle name="标题 1 8 2" xfId="1467"/>
    <cellStyle name="标题 1 8_160119-广州市2016年市本级部门预算安排意见附表（19日上午时点数）" xfId="1468"/>
    <cellStyle name="差_(上局长办公会议稿) 2014-2015年会议费和“三公”经费统计表 (2014.11.16)_2016年上会材料附件7 - 副本" xfId="1469"/>
    <cellStyle name="差_无厘头_附表9-12：财政专户" xfId="1470"/>
    <cellStyle name="标题 1 9" xfId="1471"/>
    <cellStyle name="标题 1 9 2" xfId="1472"/>
    <cellStyle name="好_一般预算收入(11.28)_广州市2014年预计执行和2015年公共财政预算支出安排表(刘殷)" xfId="1473"/>
    <cellStyle name="标题 1 9_160119-广州市2016年市本级部门预算安排意见附表（19日上午时点数）" xfId="1474"/>
    <cellStyle name="标题 10 2" xfId="1475"/>
    <cellStyle name="标题 11" xfId="1476"/>
    <cellStyle name="标题 11 2" xfId="1477"/>
    <cellStyle name="差_广州市和市本级2011年基金预算执行情况和2012年基金预算草案(给刘殷)_2015年政府性基金预算草案（按快报数调整，剔除8个项目版本）" xfId="1478"/>
    <cellStyle name="标题 12" xfId="1479"/>
    <cellStyle name="标题 12 2" xfId="1480"/>
    <cellStyle name="差_Sheet1_2015年市本级非税收入(政府性基金)收支计划表-已剔除转入一般公共预算8项基金" xfId="1481"/>
    <cellStyle name="标题 13" xfId="1482"/>
    <cellStyle name="标题 13 2" xfId="1483"/>
    <cellStyle name="标题 14" xfId="1484"/>
    <cellStyle name="标题 14 2" xfId="1485"/>
    <cellStyle name="标题 15" xfId="1486"/>
    <cellStyle name="标题 20" xfId="1487"/>
    <cellStyle name="标题 15 2" xfId="1488"/>
    <cellStyle name="标题 20 2" xfId="1489"/>
    <cellStyle name="好_收入" xfId="1490"/>
    <cellStyle name="标题 16" xfId="1491"/>
    <cellStyle name="标题 21" xfId="1492"/>
    <cellStyle name="好 3 2" xfId="1493"/>
    <cellStyle name="标题 16 2" xfId="1494"/>
    <cellStyle name="标题 21 2" xfId="1495"/>
    <cellStyle name="标题 2 10" xfId="1496"/>
    <cellStyle name="标题 2 10 2" xfId="1497"/>
    <cellStyle name="差_广州市和市本级2011年基金预算执行情况和2012年基金预算草案(给刘殷)_2015年市本级国有资本经营收入决算表" xfId="1498"/>
    <cellStyle name="标题 2 10_160119-广州市2016年市本级部门预算安排意见附表（19日上午时点数）" xfId="1499"/>
    <cellStyle name="差_1_2015年财政专户管理资金预算草案" xfId="1500"/>
    <cellStyle name="标题 2 11" xfId="1501"/>
    <cellStyle name="常规 6_09年财力平衡表" xfId="1502"/>
    <cellStyle name="标题 2 11 2" xfId="1503"/>
    <cellStyle name="标题 2 12" xfId="1504"/>
    <cellStyle name="好_2013各项事业" xfId="1505"/>
    <cellStyle name="标题 2 12 2" xfId="1506"/>
    <cellStyle name="标题 2 12_160119-广州市2016年市本级部门预算安排意见附表（19日上午时点数）" xfId="1507"/>
    <cellStyle name="标题 2 13" xfId="1508"/>
    <cellStyle name="标题 2 13 2" xfId="1509"/>
    <cellStyle name="标题 2 13_160119-广州市2016年市本级部门预算安排意见附表（19日上午时点数）" xfId="1510"/>
    <cellStyle name="好_2007年决算批复报人大表(正式）_4-7-政府性基金" xfId="1511"/>
    <cellStyle name="千位分隔[0] 2 3" xfId="1512"/>
    <cellStyle name="标题 2 14" xfId="1513"/>
    <cellStyle name="标题 2 14_160119-广州市2016年市本级部门预算安排意见附表（19日上午时点数）" xfId="1514"/>
    <cellStyle name="标题 2 15" xfId="1515"/>
    <cellStyle name="标题 2 20" xfId="1516"/>
    <cellStyle name="标题 2 15 2" xfId="1517"/>
    <cellStyle name="标题 2 20 2" xfId="1518"/>
    <cellStyle name="未定义" xfId="1519"/>
    <cellStyle name="标题 2 15_160119-广州市2016年市本级部门预算安排意见附表（19日上午时点数）" xfId="1520"/>
    <cellStyle name="标题 2 20_160119-广州市2016年市本级部门预算安排意见附表（19日上午时点数）" xfId="1521"/>
    <cellStyle name="常规 14" xfId="1522"/>
    <cellStyle name="标题 2 16" xfId="1523"/>
    <cellStyle name="标题 2 21" xfId="1524"/>
    <cellStyle name="标题 2 16 2" xfId="1525"/>
    <cellStyle name="标题 2 21 2" xfId="1526"/>
    <cellStyle name="差_(上局长办公会议稿) 2014-2015年会议费和“三公”经费统计表 (2014.11.16)_附表_2015年三公上会稿" xfId="1527"/>
    <cellStyle name="标题 2 16_160119-广州市2016年市本级部门预算安排意见附表（19日上午时点数）" xfId="1528"/>
    <cellStyle name="标题 2 21_160119-广州市2016年市本级部门预算安排意见附表（19日上午时点数）" xfId="1529"/>
    <cellStyle name="好_2011年基金支出计划汇总表（给处室再核对）_2015年社保基金预算草案附表" xfId="1530"/>
    <cellStyle name="标题 2 17" xfId="1531"/>
    <cellStyle name="标题 2 22" xfId="1532"/>
    <cellStyle name="标题 2 17 2" xfId="1533"/>
    <cellStyle name="标题 2 22 2" xfId="1534"/>
    <cellStyle name="差_复件_市本级2011年非税收入收支汇总表（12月18日）(1)_2015年市本级非税收入(政府性基金)收支计划表-已剔除转入一般公共预算8项基金" xfId="1535"/>
    <cellStyle name="好_广州市和市本级2011年基金预算执行情况和2012年基金预算草案（12.5）_附表9-12：财政专户" xfId="1536"/>
    <cellStyle name="标题 2 18" xfId="1537"/>
    <cellStyle name="标题 2 23" xfId="1538"/>
    <cellStyle name="标题 2 18 2" xfId="1539"/>
    <cellStyle name="标题 2 23 2" xfId="1540"/>
    <cellStyle name="差_三农_报人大草案附表印刷版(1月28日)" xfId="1541"/>
    <cellStyle name="好_2008内部用—人大附表_附表2：公共预算支出" xfId="1542"/>
    <cellStyle name="标题 2 18_160119-广州市2016年市本级部门预算安排意见附表（19日上午时点数）" xfId="1543"/>
    <cellStyle name="标题 2 23_160119-广州市2016年市本级部门预算安排意见附表（19日上午时点数）" xfId="1544"/>
    <cellStyle name="常规 26" xfId="1545"/>
    <cellStyle name="常规 31" xfId="1546"/>
    <cellStyle name="标题 2 19" xfId="1547"/>
    <cellStyle name="标题 2 24" xfId="1548"/>
    <cellStyle name="标题 2 19_160119-广州市2016年市本级部门预算安排意见附表（19日上午时点数）" xfId="1549"/>
    <cellStyle name="标题 2 24_160119-广州市2016年市本级部门预算安排意见附表（19日上午时点数）" xfId="1550"/>
    <cellStyle name="常规_市本级2017年决算草案表格（全套）" xfId="1551"/>
    <cellStyle name="标题 2 2" xfId="1552"/>
    <cellStyle name="标题 2 2 2" xfId="1553"/>
    <cellStyle name="标题 2 25" xfId="1554"/>
    <cellStyle name="好_07决算批复表—-给小赖对数(2)9_2015年社保基金预算草案附表" xfId="1555"/>
    <cellStyle name="好_2011年基金支出计划汇总表（给处室再核对）_2014年报人大表格正式(王焱)" xfId="1556"/>
    <cellStyle name="标题 2 25 2" xfId="1557"/>
    <cellStyle name="标题 2 25_160119-广州市2016年市本级部门预算安排意见附表（19日上午时点数）" xfId="1558"/>
    <cellStyle name="好_民生投入_附表2：公共预算支出" xfId="1559"/>
    <cellStyle name="标题 2 26" xfId="1560"/>
    <cellStyle name="好_无厘头_4-7-政府性基金" xfId="1561"/>
    <cellStyle name="标题 2 26 2" xfId="1562"/>
    <cellStyle name="标题 2 26_160119-广州市2016年市本级部门预算安排意见附表（19日上午时点数）" xfId="1563"/>
    <cellStyle name="常规 3_1" xfId="1564"/>
    <cellStyle name="常规 38" xfId="1565"/>
    <cellStyle name="常规 43" xfId="1566"/>
    <cellStyle name="标题 2 3 2" xfId="1567"/>
    <cellStyle name="差_2012年市本级非税收入(政府性基金)收支计划情况汇总表_2017年转移支付预算" xfId="1568"/>
    <cellStyle name="标题 2 3_160119-广州市2016年市本级部门预算安排意见附表（19日上午时点数）" xfId="1569"/>
    <cellStyle name="好_2010年预测1(1)_4-7-政府性基金" xfId="1570"/>
    <cellStyle name="好_不压减10%项目表（01.05）_2015年社保基金预算草案附表" xfId="1571"/>
    <cellStyle name="标题 2 4" xfId="1572"/>
    <cellStyle name="差_Book1_广州市2016年财政专户管理资金预算报人大表格(按实绩数更新)" xfId="1573"/>
    <cellStyle name="好_2007年省、市财政批复决算情况表_附表9-12：财政专户" xfId="1574"/>
    <cellStyle name="标题 2 4_160119-广州市2016年市本级部门预算安排意见附表（19日上午时点数）" xfId="1575"/>
    <cellStyle name="标题 2 5" xfId="1576"/>
    <cellStyle name="标题 2 5 2" xfId="1577"/>
    <cellStyle name="差_2010年基金预算执行情况和2011年基金预算草案（人大通过正式版）_20121212晚最终版社保基金报人大草案附表" xfId="1578"/>
    <cellStyle name="标题 2 5_160119-广州市2016年市本级部门预算安排意见附表（19日上午时点数）" xfId="1579"/>
    <cellStyle name="好_三农_2015年政府性基金预算草案-(剔除8个项目版本)" xfId="1580"/>
    <cellStyle name="标题 2 6" xfId="1581"/>
    <cellStyle name="标题 2 6 2" xfId="1582"/>
    <cellStyle name="差_复件_市本级2011年非税收入收支汇总表（12月18日）(1)_复件 2015年偿债资金预算（2014(2).12.24）" xfId="1583"/>
    <cellStyle name="标题 2 6_160119-广州市2016年市本级部门预算安排意见附表（19日上午时点数）" xfId="1584"/>
    <cellStyle name="标题 2 7" xfId="1585"/>
    <cellStyle name="标题 2 7 2" xfId="1586"/>
    <cellStyle name="标题 2 7_160119-广州市2016年市本级部门预算安排意见附表（19日上午时点数）" xfId="1587"/>
    <cellStyle name="差_一般预算收入(11.28)" xfId="1588"/>
    <cellStyle name="标题 2 8 2" xfId="1589"/>
    <cellStyle name="标题 2 8_160119-广州市2016年市本级部门预算安排意见附表（19日上午时点数）" xfId="1590"/>
    <cellStyle name="标题 2 9" xfId="1591"/>
    <cellStyle name="好_给区县—07年决算批复核对表_2015年财政专户管理资金预算草案（按快报数）" xfId="1592"/>
    <cellStyle name="标题 2 9_160119-广州市2016年市本级部门预算安排意见附表（19日上午时点数）" xfId="1593"/>
    <cellStyle name="标题 3 10" xfId="1594"/>
    <cellStyle name="标题 3 10 2" xfId="1595"/>
    <cellStyle name="标题 3 10_160119-广州市2016年市本级部门预算安排意见附表（19日上午时点数）" xfId="1596"/>
    <cellStyle name="差_2012计划-11(2).8_附表2：公共预算支出" xfId="1597"/>
    <cellStyle name="标题 3 11" xfId="1598"/>
    <cellStyle name="标题 3 11 2" xfId="1599"/>
    <cellStyle name="标题 3 11_160119-广州市2016年市本级部门预算安排意见附表（19日上午时点数）" xfId="1600"/>
    <cellStyle name="好_无厘头_广州市2014年预计执行和2015年公共财政预算支出安排表(刘殷)" xfId="1601"/>
    <cellStyle name="标题 3 12" xfId="1602"/>
    <cellStyle name="标题 3 12 2" xfId="1603"/>
    <cellStyle name="差_附表2" xfId="1604"/>
    <cellStyle name="标题 3 12_160119-广州市2016年市本级部门预算安排意见附表（19日上午时点数）" xfId="1605"/>
    <cellStyle name="标题 3 13" xfId="1606"/>
    <cellStyle name="标题 3 13 2" xfId="1607"/>
    <cellStyle name="差_2009报人大财经委_2015年市本级非税收入(政府性基金)收支计划表-已剔除转入一般公共预算8项基金" xfId="1608"/>
    <cellStyle name="标题 3 13_160119-广州市2016年市本级部门预算安排意见附表（19日上午时点数）" xfId="1609"/>
    <cellStyle name="标题 3 14" xfId="1610"/>
    <cellStyle name="差 12 2" xfId="1611"/>
    <cellStyle name="标题 3 14 2" xfId="1612"/>
    <cellStyle name="好_报人大财经委2009_2014年报人大表格正式(王焱)" xfId="1613"/>
    <cellStyle name="标题 3 14_160119-广州市2016年市本级部门预算安排意见附表（19日上午时点数）" xfId="1614"/>
    <cellStyle name="标题 3 15" xfId="1615"/>
    <cellStyle name="标题 3 20" xfId="1616"/>
    <cellStyle name="标题 3 15 2" xfId="1617"/>
    <cellStyle name="标题 3 20 2" xfId="1618"/>
    <cellStyle name="标题 3 15_160119-广州市2016年市本级部门预算安排意见附表（19日上午时点数）" xfId="1619"/>
    <cellStyle name="标题 3 20_160119-广州市2016年市本级部门预算安排意见附表（19日上午时点数）" xfId="1620"/>
    <cellStyle name="好_2012计划-11(2).9_广州市2016年市本级土地出让金收支计划情况表" xfId="1621"/>
    <cellStyle name="标题 3 16" xfId="1622"/>
    <cellStyle name="标题 3 21" xfId="1623"/>
    <cellStyle name="标题 3 16 2" xfId="1624"/>
    <cellStyle name="标题 3 21 2" xfId="1625"/>
    <cellStyle name="标题 3 16_160119-广州市2016年市本级部门预算安排意见附表（19日上午时点数）" xfId="1626"/>
    <cellStyle name="标题 3 21_160119-广州市2016年市本级部门预算安排意见附表（19日上午时点数）" xfId="1627"/>
    <cellStyle name="标题 3 17" xfId="1628"/>
    <cellStyle name="标题 3 22" xfId="1629"/>
    <cellStyle name="标题 3 17 2" xfId="1630"/>
    <cellStyle name="标题 3 22 2" xfId="1631"/>
    <cellStyle name="差_2009报人大财经委_广州市2016年市本级土地出让金收支计划情况表" xfId="1632"/>
    <cellStyle name="标题 3 17_160119-广州市2016年市本级部门预算安排意见附表（19日上午时点数）" xfId="1633"/>
    <cellStyle name="标题 3 22_160119-广州市2016年市本级部门预算安排意见附表（19日上午时点数）" xfId="1634"/>
    <cellStyle name="标题 3 18" xfId="1635"/>
    <cellStyle name="标题 3 23" xfId="1636"/>
    <cellStyle name="标题 3 18 2" xfId="1637"/>
    <cellStyle name="标题 3 23 2" xfId="1638"/>
    <cellStyle name="标题 3 18_160119-广州市2016年市本级部门预算安排意见附表（19日上午时点数）" xfId="1639"/>
    <cellStyle name="标题 3 23_160119-广州市2016年市本级部门预算安排意见附表（19日上午时点数）" xfId="1640"/>
    <cellStyle name="标题 3 19" xfId="1641"/>
    <cellStyle name="标题 3 24" xfId="1642"/>
    <cellStyle name="差_2009年基金预算执行情况和2010年基金预算草案（正式）" xfId="1643"/>
    <cellStyle name="标题 3 19 2" xfId="1644"/>
    <cellStyle name="标题 3 24 2" xfId="1645"/>
    <cellStyle name="好_2012计划-11(2)(1).9_2015年政府性基金预算草案-(剔除8个项目版本)" xfId="1646"/>
    <cellStyle name="标题 3 19_160119-广州市2016年市本级部门预算安排意见附表（19日上午时点数）" xfId="1647"/>
    <cellStyle name="标题 3 24_160119-广州市2016年市本级部门预算安排意见附表（19日上午时点数）" xfId="1648"/>
    <cellStyle name="好_Book1_报人大草案附表印刷版(1月19日下班版本)" xfId="1649"/>
    <cellStyle name="标题 3 2" xfId="1650"/>
    <cellStyle name="标题 3 2 2" xfId="1651"/>
    <cellStyle name="好 5" xfId="1652"/>
    <cellStyle name="标题 3 2_160119-广州市2016年市本级部门预算安排意见附表（19日上午时点数）" xfId="1653"/>
    <cellStyle name="好_Book1_报人大草案附表印刷版(1月28日)" xfId="1654"/>
    <cellStyle name="标题 3 25" xfId="1655"/>
    <cellStyle name="差_卫生投入_广州市2016年财政专户管理资金预算报人大表格(按实绩数更新)" xfId="1656"/>
    <cellStyle name="好_卫生投入_非税11" xfId="1657"/>
    <cellStyle name="标题 3 25 2" xfId="1658"/>
    <cellStyle name="标题 3 25_160119-广州市2016年市本级部门预算安排意见附表（19日上午时点数）" xfId="1659"/>
    <cellStyle name="差_广州市和市本级2011年基金预算执行情况和2012年基金预算草案(给刘殷)_2015年财政专户管理资金预算草案" xfId="1660"/>
    <cellStyle name="标题 3 26" xfId="1661"/>
    <cellStyle name="标题 3 26 2" xfId="1662"/>
    <cellStyle name="好_12年财力表9(1).20（提供殷）_报人大草案附表印刷版(1月28日)" xfId="1663"/>
    <cellStyle name="标题 3 26_160119-广州市2016年市本级部门预算安排意见附表（19日上午时点数）" xfId="1664"/>
    <cellStyle name="标题 3 3" xfId="1665"/>
    <cellStyle name="标题 3 3 2" xfId="1666"/>
    <cellStyle name="标题 3 3_160119-广州市2016年市本级部门预算安排意见附表（19日上午时点数）" xfId="1667"/>
    <cellStyle name="差_(上局长办公会议稿) 2014-2015年会议费和“三公”经费统计表 (2014.11.16)_附表_关于2017年市本级部门预算和财政专项资金安排的意见附表（2016年11月8日）" xfId="1668"/>
    <cellStyle name="好 6" xfId="1669"/>
    <cellStyle name="标题 3 4" xfId="1670"/>
    <cellStyle name="好_2007年决算批复报人大表(正式）_广州市2016年财政专户管理资金预算报人大表格(按实绩数更新)" xfId="1671"/>
    <cellStyle name="标题 3 4_160119-广州市2016年市本级部门预算安排意见附表（19日上午时点数）" xfId="1672"/>
    <cellStyle name="好_2011-2012年市本级“三农”投入情况表_附表2-支出" xfId="1673"/>
    <cellStyle name="标题 3 5" xfId="1674"/>
    <cellStyle name="标题 3 5 2" xfId="1675"/>
    <cellStyle name="差_2012计划-11(2).9_2015年政府性基金预算草案-(剔除8个项目版本)" xfId="1676"/>
    <cellStyle name="差_报人大财经委2009_广州市2014年预计执行和2015年公共财政预算支出安排表(刘殷)" xfId="1677"/>
    <cellStyle name="标题 3 5_160119-广州市2016年市本级部门预算安排意见附表（19日上午时点数）" xfId="1678"/>
    <cellStyle name="差_无厘头_广州市2014年市本级公共财政预算转移支付预算表" xfId="1679"/>
    <cellStyle name="好_130409-穗财预(2013)63号-附表（以此为准）" xfId="1680"/>
    <cellStyle name="标题 3 6" xfId="1681"/>
    <cellStyle name="标题 3 6 2" xfId="1682"/>
    <cellStyle name="标题 3 6_160119-广州市2016年市本级部门预算安排意见附表（19日上午时点数）" xfId="1683"/>
    <cellStyle name="标题 4 3" xfId="1684"/>
    <cellStyle name="千位分隔 4" xfId="1685"/>
    <cellStyle name="标题 3 7" xfId="1686"/>
    <cellStyle name="标题 3 7 2" xfId="1687"/>
    <cellStyle name="差_12年财力表9（报人大定稿）_广州市2016年市本级土地出让金收支计划情况表" xfId="1688"/>
    <cellStyle name="差_Sheet1" xfId="1689"/>
    <cellStyle name="标题 3 7_160119-广州市2016年市本级部门预算安排意见附表（19日上午时点数）" xfId="1690"/>
    <cellStyle name="好_(上局长办公会议稿) 2014-2015年会议费和“三公”经费统计表 (2014.11.16)_附表_附表2" xfId="1691"/>
    <cellStyle name="好_三农_报人大草案附表印刷版(1月19日下班版本)" xfId="1692"/>
    <cellStyle name="标题 3 8" xfId="1693"/>
    <cellStyle name="标题 3 8 2" xfId="1694"/>
    <cellStyle name="标题 3 8_160119-广州市2016年市本级部门预算安排意见附表（19日上午时点数）" xfId="1695"/>
    <cellStyle name="标题 3 9" xfId="1696"/>
    <cellStyle name="差_12年财力表9（报人大定稿）_20121212晚最终版社保基金报人大草案附表" xfId="1697"/>
    <cellStyle name="好_2012计划-11(2).8_附表2-支出" xfId="1698"/>
    <cellStyle name="标题 3 9_160119-广州市2016年市本级部门预算安排意见附表（19日上午时点数）" xfId="1699"/>
    <cellStyle name="标题 4 10" xfId="1700"/>
    <cellStyle name="好_2010年预测1(1)_2015年政府性基金预算草案-(剔除8个项目版本)" xfId="1701"/>
    <cellStyle name="标题 4 10 2" xfId="1702"/>
    <cellStyle name="差_无厘头_广州市2016年市本级土地出让金收支计划情况表" xfId="1703"/>
    <cellStyle name="标题 4 11" xfId="1704"/>
    <cellStyle name="标题 4 11 2" xfId="1705"/>
    <cellStyle name="标题 4 12" xfId="1706"/>
    <cellStyle name="差_卫生投入_2015年市本级非税收入(政府性基金)收支计划表-已剔除转入一般公共预算8项基金" xfId="1707"/>
    <cellStyle name="标题 4 12 2" xfId="1708"/>
    <cellStyle name="标题 4 13" xfId="1709"/>
    <cellStyle name="标题 4 13 2" xfId="1710"/>
    <cellStyle name="差_工贸 2010年一般预算支出情况等表（工贸处、以此为准）_非税11" xfId="1711"/>
    <cellStyle name="标题 4 14" xfId="1712"/>
    <cellStyle name="差 17 2" xfId="1713"/>
    <cellStyle name="差 22 2" xfId="1714"/>
    <cellStyle name="好_2011-2012年市本级“三农”投入情况表_2015年社保基金预算草案附表1.12" xfId="1715"/>
    <cellStyle name="标题 4 14 2" xfId="1716"/>
    <cellStyle name="标题 4 15" xfId="1717"/>
    <cellStyle name="标题 4 20" xfId="1718"/>
    <cellStyle name="标题 4 16" xfId="1719"/>
    <cellStyle name="标题 4 21" xfId="1720"/>
    <cellStyle name="好_报人大财经委2009_附表2：公共预算支出" xfId="1721"/>
    <cellStyle name="标题 4 16 2" xfId="1722"/>
    <cellStyle name="标题 4 21 2" xfId="1723"/>
    <cellStyle name="好_2012年市本级非税收入(政府性基金)收支计划情况汇总表_4-7-政府性基金" xfId="1724"/>
    <cellStyle name="标题 4 17" xfId="1725"/>
    <cellStyle name="标题 4 22" xfId="1726"/>
    <cellStyle name="好_2012计划-11(2).8_2015年政府性基金预算草案-(剔除8个项目版本)" xfId="1727"/>
    <cellStyle name="标题 4 17 2" xfId="1728"/>
    <cellStyle name="标题 4 22 2" xfId="1729"/>
    <cellStyle name="好_2008年连锁企业决算批复_2015年市本级非税收入(政府性基金)收支计划表-已剔除转入一般公共预算8项基金" xfId="1730"/>
    <cellStyle name="标题 4 18" xfId="1731"/>
    <cellStyle name="标题 4 23" xfId="1732"/>
    <cellStyle name="差_2010年基金预算执行情况和2011年基金预算草案（人大通过正式版）_2015年市本级非税收入(政府性基金)收支计划表-已剔除转入一般公共预算8项基金" xfId="1733"/>
    <cellStyle name="差_2011年省、市决算批复情况表_广州市2016年市本级土地出让金收支计划情况表" xfId="1734"/>
    <cellStyle name="标题 4 18 2" xfId="1735"/>
    <cellStyle name="标题 4 23 2" xfId="1736"/>
    <cellStyle name="差_三农_附表2：公共预算支出" xfId="1737"/>
    <cellStyle name="标题 4 19" xfId="1738"/>
    <cellStyle name="标题 4 24" xfId="1739"/>
    <cellStyle name="好_2009报人大财经委_2015年社保基金预算草案附表1.12" xfId="1740"/>
    <cellStyle name="好_一般预算收入(11.28)_附表2：公共预算支出" xfId="1741"/>
    <cellStyle name="标题 4 19 2" xfId="1742"/>
    <cellStyle name="标题 4 24 2" xfId="1743"/>
    <cellStyle name="标题 4 2" xfId="1744"/>
    <cellStyle name="好_2008内部用—人大附表_2015年社保基金预算草案附表" xfId="1745"/>
    <cellStyle name="千位分隔 3" xfId="1746"/>
    <cellStyle name="标题 4 2 2" xfId="1747"/>
    <cellStyle name="好_复件_市本级2011年非税收入收支汇总表（12月18日）(1)_2015年财政专户管理资金预算草案" xfId="1748"/>
    <cellStyle name="千位分隔 3 2" xfId="1749"/>
    <cellStyle name="标题 4 25" xfId="1750"/>
    <cellStyle name="好_2009年基金预算执行情况和2010年基金预算草案（正式）_2015年政府性基金预算草案-(剔除8个项目版本)" xfId="1751"/>
    <cellStyle name="标题 4 25 2" xfId="1752"/>
    <cellStyle name="好_(上局长办公会议稿) 2014-2015年会议费和“三公”经费统计表 (2014.11.16)_附表_160119-广州市2016年市本级部门预算安排意见附表（19日上午时点数）" xfId="1753"/>
    <cellStyle name="标题 4 26" xfId="1754"/>
    <cellStyle name="标题 4 26 2" xfId="1755"/>
    <cellStyle name="标题 4 3 2" xfId="1756"/>
    <cellStyle name="好_2010年预测1_附表9-12：财政专户" xfId="1757"/>
    <cellStyle name="千位分隔 4 2" xfId="1758"/>
    <cellStyle name="标题 4 4" xfId="1759"/>
    <cellStyle name="差_Book1_广州市2014年预计执行和2015年公共财政预算支出安排表(刘殷)" xfId="1760"/>
    <cellStyle name="千位分隔 5" xfId="1761"/>
    <cellStyle name="标题 4 4 2" xfId="1762"/>
    <cellStyle name="千位分隔 5 2" xfId="1763"/>
    <cellStyle name="标题 4 5" xfId="1764"/>
    <cellStyle name="千位分隔 6" xfId="1765"/>
    <cellStyle name="标题 4 5 2" xfId="1766"/>
    <cellStyle name="差_卫生投入_2015年社保基金预算草案附表" xfId="1767"/>
    <cellStyle name="千位分隔 6 2" xfId="1768"/>
    <cellStyle name="标题 4 6" xfId="1769"/>
    <cellStyle name="千位分隔 7" xfId="1770"/>
    <cellStyle name="标题 4 6 2" xfId="1771"/>
    <cellStyle name="千位分隔 7 2" xfId="1772"/>
    <cellStyle name="标题 4 7" xfId="1773"/>
    <cellStyle name="好_复件_市本级2011年非税收入收支汇总表（12月18日）(1)_20121212晚最终版社保基金报人大草案附表" xfId="1774"/>
    <cellStyle name="千位分隔 8" xfId="1775"/>
    <cellStyle name="标题 4 7 2" xfId="1776"/>
    <cellStyle name="差_卫生投入_2015年社保基金预算草案附表1.12" xfId="1777"/>
    <cellStyle name="千位分隔 8 2" xfId="1778"/>
    <cellStyle name="标题 4 8" xfId="1779"/>
    <cellStyle name="千位分隔 9" xfId="1780"/>
    <cellStyle name="标题 4 8 2" xfId="1781"/>
    <cellStyle name="差_2010年预测1_20121212晚最终版社保基金报人大草案附表" xfId="1782"/>
    <cellStyle name="标题 4 9" xfId="1783"/>
    <cellStyle name="标题 4 9 2" xfId="1784"/>
    <cellStyle name="标题 5" xfId="1785"/>
    <cellStyle name="标题 5 2" xfId="1786"/>
    <cellStyle name="标题 6" xfId="1787"/>
    <cellStyle name="好_三农" xfId="1788"/>
    <cellStyle name="标题 6 2" xfId="1789"/>
    <cellStyle name="标题 7" xfId="1790"/>
    <cellStyle name="标题 7 2" xfId="1791"/>
    <cellStyle name="标题 8" xfId="1792"/>
    <cellStyle name="标题 8 2" xfId="1793"/>
    <cellStyle name="常规 2 7" xfId="1794"/>
    <cellStyle name="标题 9" xfId="1795"/>
    <cellStyle name="差_复件_市本级2011年非税收入收支汇总表（12月18日）(1)_2017年转移支付预算" xfId="1796"/>
    <cellStyle name="标题 9 2" xfId="1797"/>
    <cellStyle name="差 10" xfId="1798"/>
    <cellStyle name="好_给区县—07年决算批复核对表_广州市2016年市本级土地出让金收支计划情况表" xfId="1799"/>
    <cellStyle name="差 10 2" xfId="1800"/>
    <cellStyle name="差 11" xfId="1801"/>
    <cellStyle name="差 11 2" xfId="1802"/>
    <cellStyle name="差 12" xfId="1803"/>
    <cellStyle name="差_广州市和市本级2011年基金预算执行情况和2012年基金预算草案(给刘殷)" xfId="1804"/>
    <cellStyle name="差 13" xfId="1805"/>
    <cellStyle name="差 13 2" xfId="1806"/>
    <cellStyle name="差 14" xfId="1807"/>
    <cellStyle name="差 14 2" xfId="1808"/>
    <cellStyle name="差 15" xfId="1809"/>
    <cellStyle name="差 20" xfId="1810"/>
    <cellStyle name="差 15 2" xfId="1811"/>
    <cellStyle name="差 20 2" xfId="1812"/>
    <cellStyle name="差_广州市和市本级2011年基金预算执行情况和2012年基金预算草案(给刘殷)_广州市2016年市本级土地出让金收支计划情况表" xfId="1813"/>
    <cellStyle name="常规 6" xfId="1814"/>
    <cellStyle name="好 14" xfId="1815"/>
    <cellStyle name="差 16" xfId="1816"/>
    <cellStyle name="差 21" xfId="1817"/>
    <cellStyle name="差_2007年决算批复报人大表(正式）_报人大草案附表印刷版(1月28日)" xfId="1818"/>
    <cellStyle name="好_2008内部用—人大附表_20121212晚最终版社保基金报人大草案附表" xfId="1819"/>
    <cellStyle name="好_报人大财经委2009_2015年政府性基金预算草案-(剔除8个项目版本)" xfId="1820"/>
    <cellStyle name="差 16 2" xfId="1821"/>
    <cellStyle name="差 21 2" xfId="1822"/>
    <cellStyle name="好_2012年市本级非税收入(政府性基金)收支计划情况汇总表" xfId="1823"/>
    <cellStyle name="差 17" xfId="1824"/>
    <cellStyle name="差 22" xfId="1825"/>
    <cellStyle name="好_2009年基金预算执行情况和2010年基金预算草案（正式）_2015年社保基金预算草案附表1.12" xfId="1826"/>
    <cellStyle name="差 18" xfId="1827"/>
    <cellStyle name="差 23" xfId="1828"/>
    <cellStyle name="差_草案报表" xfId="1829"/>
    <cellStyle name="差_市2015年预算（表8）" xfId="1830"/>
    <cellStyle name="差 18 2" xfId="1831"/>
    <cellStyle name="差 23 2" xfId="1832"/>
    <cellStyle name="差 19" xfId="1833"/>
    <cellStyle name="差 24" xfId="1834"/>
    <cellStyle name="差_复件_市本级2011年非税收入收支汇总表（12月18日）(1)_报人大草案附表印刷版(1月28日)" xfId="1835"/>
    <cellStyle name="差 19 2" xfId="1836"/>
    <cellStyle name="差 24 2" xfId="1837"/>
    <cellStyle name="差_12年财力表9（报人大定稿）_附表2：公共预算支出" xfId="1838"/>
    <cellStyle name="差 2" xfId="1839"/>
    <cellStyle name="差 2 2" xfId="1840"/>
    <cellStyle name="差 25" xfId="1841"/>
    <cellStyle name="差 25 2" xfId="1842"/>
    <cellStyle name="差 26" xfId="1843"/>
    <cellStyle name="差 26 2" xfId="1844"/>
    <cellStyle name="差 3" xfId="1845"/>
    <cellStyle name="好_不压减10%项目表（01.05）_附表2：公共预算支出" xfId="1846"/>
    <cellStyle name="差 3 2" xfId="1847"/>
    <cellStyle name="好_2008年预算_2015年财政专户管理资金预算草案" xfId="1848"/>
    <cellStyle name="差 4" xfId="1849"/>
    <cellStyle name="好_2011-2012年市本级“三农”投入情况表_2015年社保基金预算草案附表" xfId="1850"/>
    <cellStyle name="差 4 2" xfId="1851"/>
    <cellStyle name="差 5" xfId="1852"/>
    <cellStyle name="好_给区县—07年决算批复核对表_2015年市本级非税收入(政府性基金)收支计划表-已剔除转入一般公共预算8项基金" xfId="1853"/>
    <cellStyle name="差 5 2" xfId="1854"/>
    <cellStyle name="差 6" xfId="1855"/>
    <cellStyle name="常规 7_12182018年转移支付预算情况表" xfId="1856"/>
    <cellStyle name="差 6 2" xfId="1857"/>
    <cellStyle name="差 7" xfId="1858"/>
    <cellStyle name="差_12年财力表9(1).20（提供殷）_报人大草案附表印刷版(1月28日)" xfId="1859"/>
    <cellStyle name="好_2012计划-11(2).8_2015年社保基金预算草案附表" xfId="1860"/>
    <cellStyle name="差 7 2" xfId="1861"/>
    <cellStyle name="好_2010年基金预算执行情况和2011年基金预算草案（人大通过正式版）_附表9-12：财政专户" xfId="1862"/>
    <cellStyle name="差 8" xfId="1863"/>
    <cellStyle name="好_2008年预算_20121212晚最终版社保基金报人大草案附表" xfId="1864"/>
    <cellStyle name="差 8 2" xfId="1865"/>
    <cellStyle name="差 9" xfId="1866"/>
    <cellStyle name="差_2008年连锁企业决算批复_2015年政府性基金预算草案（按快报数调整，剔除8个项目版本）" xfId="1867"/>
    <cellStyle name="差 9 2" xfId="1868"/>
    <cellStyle name="差_(上局长办公会议稿) 2014-2015年会议费和“三公”经费统计表 (2014.11.16)" xfId="1869"/>
    <cellStyle name="差_(上局长办公会议稿) 2014-2015年会议费和“三公”经费统计表 (2014.11.16)_160119-广州市2016年市本级部门预算安排意见附表（19日上午时点数）" xfId="1870"/>
    <cellStyle name="差_(上局长办公会议稿) 2014-2015年会议费和“三公”经费统计表 (2014.11.16)_2.附件1--10" xfId="1871"/>
    <cellStyle name="差_(上局长办公会议稿) 2014-2015年会议费和“三公”经费统计表 (2014.11.16)_2015年三公上会稿" xfId="1872"/>
    <cellStyle name="好_2012计划-11(2)(1).9_2015年财政专户管理资金预算草案（按快报数）" xfId="1873"/>
    <cellStyle name="好_不压减10%项目表（01.05）_附表13-15：国有资本经营收益" xfId="1874"/>
    <cellStyle name="差_(上局长办公会议稿) 2014-2015年会议费和“三公”经费统计表 (2014.11.16)_2016年会议费和“三公”经费预算（上会版2015.11.11）0" xfId="1875"/>
    <cellStyle name="差_(上局长办公会议稿) 2014-2015年会议费和“三公”经费统计表 (2014.11.16)_2016年专项资金控制数和实际预算数" xfId="1876"/>
    <cellStyle name="差_(上局长办公会议稿) 2014-2015年会议费和“三公”经费统计表 (2014.11.16)_2017年市本级部门预算基本支出建议安排明细表" xfId="1877"/>
    <cellStyle name="差_(上局长办公会议稿) 2014-2015年会议费和“三公”经费统计表 (2014.11.16)_2017年市级财政专项资金建议安排明细表（上会材料）" xfId="1878"/>
    <cellStyle name="差_(上局长办公会议稿) 2014-2015年会议费和“三公”经费统计表 (2014.11.16)_附表" xfId="1879"/>
    <cellStyle name="差_(上局长办公会议稿) 2014-2015年会议费和“三公”经费统计表 (2014.11.16)_附表_160119-广州市2016年市本级部门预算安排意见附表（19日上午时点数）" xfId="1880"/>
    <cellStyle name="差_广州市和市本级2011年基金预算执行情况和2012年基金预算草案（12.5）_附表13-15：国有资本经营收益" xfId="1881"/>
    <cellStyle name="差_(上局长办公会议稿) 2014-2015年会议费和“三公”经费统计表 (2014.11.16)_附表_2016年上会材料附件7" xfId="1882"/>
    <cellStyle name="差_(上局长办公会议稿) 2014-2015年会议费和“三公”经费统计表 (2014.11.16)_附表_2016年上会材料附件7 - 副本" xfId="1883"/>
    <cellStyle name="好_2008年预算_广州市2016年财政专户管理资金预算报人大表格(按实绩数更新)" xfId="1884"/>
    <cellStyle name="差_(上局长办公会议稿) 2014-2015年会议费和“三公”经费统计表 (2014.11.16)_附表_2016年专项资金控制数和实际预算数" xfId="1885"/>
    <cellStyle name="差_复件_市本级2011年非税收入收支汇总表（12月18日）(1)_广州市2016年市本级土地出让金收支计划情况表" xfId="1886"/>
    <cellStyle name="差_(上局长办公会议稿) 2014-2015年会议费和“三公”经费统计表 (2014.11.16)_附表_2017年市本级部门预算基本支出建议安排明细表" xfId="1887"/>
    <cellStyle name="好_Book1_2015年财政专户管理资金预算草案" xfId="1888"/>
    <cellStyle name="差_(上局长办公会议稿) 2014-2015年会议费和“三公”经费统计表 (2014.11.16)_附表_2017年市级财政专项资金建议安排明细表（上会材料）" xfId="1889"/>
    <cellStyle name="差_2008年连锁企业决算批复_2015年社保基金预算草案附表1.12" xfId="1890"/>
    <cellStyle name="差_(上局长办公会议稿) 2014-2015年会议费和“三公”经费统计表 (2014.11.16)_附表_附表2" xfId="1891"/>
    <cellStyle name="差_2007年决算批复报人大表(正式）_4-7-政府性基金" xfId="1892"/>
    <cellStyle name="差_(上局长办公会议稿) 2014-2015年会议费和“三公”经费统计表 (2014.11.16)_附表_附表7-2、3" xfId="1893"/>
    <cellStyle name="差_一般预算收入(11.28)_2015年财政专户管理资金预算草案" xfId="1894"/>
    <cellStyle name="差_(上局长办公会议稿) 2014-2015年会议费和“三公”经费统计表 (2014.11.16)_附表_关于2017年市本级部门预算和财政专项资金安排的意见附表（调整公用经费）" xfId="1895"/>
    <cellStyle name="好_广州市和市本级2011年基金预算执行情况和2012年基金预算草案(给刘殷)_报人大草案附表印刷版(1月28日)" xfId="1896"/>
    <cellStyle name="差_(上局长办公会议稿) 2014-2015年会议费和“三公”经费统计表 (2014.11.16)_附表2" xfId="1897"/>
    <cellStyle name="好_卫生投入_2015年市本级非税收入(政府性基金)收支计划表-已剔除转入一般公共预算8项基金" xfId="1898"/>
    <cellStyle name="差_(上局长办公会议稿) 2014-2015年会议费和“三公”经费统计表 (2014.11.16)_附表7-2、3" xfId="1899"/>
    <cellStyle name="差_07决算批复表—-给小赖对数(2)9" xfId="1900"/>
    <cellStyle name="差_07决算批复表—-给小赖对数(2)9_20121212晚最终版社保基金报人大草案附表" xfId="1901"/>
    <cellStyle name="差_07决算批复表—-给小赖对数(2)9_2015年财政专户管理资金预算草案" xfId="1902"/>
    <cellStyle name="差_07决算批复表—-给小赖对数(2)9_2015年财政专户管理资金预算草案（按快报数）" xfId="1903"/>
    <cellStyle name="差_07决算批复表—-给小赖对数(2)9_2015年社保基金预算草案附表" xfId="1904"/>
    <cellStyle name="差_07决算批复表—-给小赖对数(2)9_2015年社保基金预算草案附表1.12" xfId="1905"/>
    <cellStyle name="差_07决算批复表—-给小赖对数(2)9_2015年市本级非税收入(政府性基金)收支计划表-已剔除转入一般公共预算8项基金" xfId="1906"/>
    <cellStyle name="差_07决算批复表—-给小赖对数(2)9_广州市2016年市本级土地出让金收支计划情况表" xfId="1907"/>
    <cellStyle name="差_07决算批复表—-给小赖对数(2)9_2015年市本级国有资本经营收入决算表" xfId="1908"/>
    <cellStyle name="差_07决算批复表—-给小赖对数(2)9_2015年政府性基金预算草案（按快报数调整，剔除8个项目版本）" xfId="1909"/>
    <cellStyle name="好_2011-2012年市本级“三农”投入情况表_20121212晚最终版社保基金报人大草案附表" xfId="1910"/>
    <cellStyle name="差_07决算批复表—-给小赖对数(2)9_2017年转移支付预算" xfId="1911"/>
    <cellStyle name="差_Sheet1_附表2-支出" xfId="1912"/>
    <cellStyle name="差_07决算批复表—-给小赖对数(2)9_4-7-政府性基金" xfId="1913"/>
    <cellStyle name="差_07决算批复表—-给小赖对数(2)9_报人大草案附表印刷版(1月19日下班版本)" xfId="1914"/>
    <cellStyle name="差_07决算批复表—-给小赖对数(2)9_附表2：公共预算支出" xfId="1915"/>
    <cellStyle name="差_报人大财经委2009_2015年社保基金预算草案附表" xfId="1916"/>
    <cellStyle name="好_报人大财经委2009_报人大草案附表印刷版(1月28日)" xfId="1917"/>
    <cellStyle name="差_07决算批复表—-给小赖对数(2)9_附表2-支出" xfId="1918"/>
    <cellStyle name="差_Sheet1_2015年财政专户管理资金预算草案（按快报数）" xfId="1919"/>
    <cellStyle name="差_07决算批复表—-给小赖对数(2)9_附表9-12：财政专户" xfId="1920"/>
    <cellStyle name="差_2007年省、市财政批复决算情况表_2015年财政专户管理资金预算草案（按快报数）" xfId="1921"/>
    <cellStyle name="差_07决算批复表—-给小赖对数(2)9_广州市2016年财政专户管理资金预算报人大表格(按实绩数更新)" xfId="1922"/>
    <cellStyle name="好_三农_2015年市本级国有资本经营收入决算表" xfId="1923"/>
    <cellStyle name="差_1" xfId="1924"/>
    <cellStyle name="差_1_20121212晚最终版社保基金报人大草案附表" xfId="1925"/>
    <cellStyle name="差_1_2015年财政专户管理资金预算草案（按快报数）" xfId="1926"/>
    <cellStyle name="好_2010年基金预算执行情况和2011年基金预算草案（人大通过正式版）" xfId="1927"/>
    <cellStyle name="差_1_2015年社保基金预算草案附表1.12" xfId="1928"/>
    <cellStyle name="差_2012年向人大财经委材料_2015年市本级国有资本经营收入决算表" xfId="1929"/>
    <cellStyle name="差_1_2015年市本级非税收入(政府性基金)收支计划表-已剔除转入一般公共预算8项基金" xfId="1930"/>
    <cellStyle name="差_1_2015年市本级国有资本经营收入决算表" xfId="1931"/>
    <cellStyle name="差_1_2015年政府性基金预算草案（按快报数调整，剔除8个项目版本）" xfId="1932"/>
    <cellStyle name="差_1_2015年政府性基金预算草案-(剔除8个项目版本)" xfId="1933"/>
    <cellStyle name="差_1_2017年转移支付预算" xfId="1934"/>
    <cellStyle name="好_一般预算收入(11.28)_2015年市本级国有资本经营收入决算表" xfId="1935"/>
    <cellStyle name="差_1_附表2：公共预算支出" xfId="1936"/>
    <cellStyle name="差_支出计划 (详细版)" xfId="1937"/>
    <cellStyle name="差_1_附表2-支出" xfId="1938"/>
    <cellStyle name="好 4" xfId="1939"/>
    <cellStyle name="好_2010年基金预算执行情况和2011年基金预算草案（人大通过正式版）_2015年社保基金预算草案附表1.12" xfId="1940"/>
    <cellStyle name="差_1_附表9-12：财政专户" xfId="1941"/>
    <cellStyle name="差_1_广州市2016年财政专户管理资金预算报人大表格(按实绩数更新)" xfId="1942"/>
    <cellStyle name="好_1_4-7-政府性基金" xfId="1943"/>
    <cellStyle name="差_1_市2015年预算（表8）" xfId="1944"/>
    <cellStyle name="差_111111111111111" xfId="1945"/>
    <cellStyle name="差_12182018年转移支付预算情况表" xfId="1946"/>
    <cellStyle name="差_12年财力表9(1).20（提供殷）_20121212晚最终版社保基金报人大草案附表" xfId="1947"/>
    <cellStyle name="差_2007年省、市财政批复决算情况表_2015年市本级国有资本经营收入决算表" xfId="1948"/>
    <cellStyle name="差_12年财力表9(1).20（提供殷）_2015年财政专户管理资金预算草案" xfId="1949"/>
    <cellStyle name="差_2007年决算批复报人大表(正式）_报人大草案附表印刷版(1月19日下班版本)" xfId="1950"/>
    <cellStyle name="差_12年财力表9(1).20（提供殷）_2015年财政专户管理资金预算草案（按快报数）" xfId="1951"/>
    <cellStyle name="常规 12" xfId="1952"/>
    <cellStyle name="好 4 2" xfId="1953"/>
    <cellStyle name="差_12年财力表9(1).20（提供殷）_2015年社保基金预算草案附表" xfId="1954"/>
    <cellStyle name="差_12年财力表9(1).20（提供殷）_2015年市本级非税收入(政府性基金)收支计划表-已剔除转入一般公共预算8项基金" xfId="1955"/>
    <cellStyle name="差_12年财力表9(1).20（提供殷）_2015年市本级国有资本经营收入决算表" xfId="1956"/>
    <cellStyle name="好_1_2015年社保基金预算草案附表" xfId="1957"/>
    <cellStyle name="差_12年财力表9(1).20（提供殷）_2015年政府性基金预算草案-(剔除8个项目版本)" xfId="1958"/>
    <cellStyle name="差_无厘头_20121212晚最终版社保基金报人大草案附表" xfId="1959"/>
    <cellStyle name="差_12年财力表9(1).20（提供殷）_2017年转移支付预算" xfId="1960"/>
    <cellStyle name="差_2012计划-11(2)(1).9_附表9-12：财政专户" xfId="1961"/>
    <cellStyle name="差_12年财力表9(1).20（提供殷）_4-7-政府性基金" xfId="1962"/>
    <cellStyle name="差_收入" xfId="1963"/>
    <cellStyle name="差_12年财力表9(1).20（提供殷）_报人大草案附表印刷版(1月19日下班版本)" xfId="1964"/>
    <cellStyle name="好_2011年基金支出计划汇总表（给处室再核对）_广州市2016年财政专户管理资金预算报人大表格(按实绩数更新)" xfId="1965"/>
    <cellStyle name="差_12年财力表9(1).20（提供殷）_附表2：公共预算支出" xfId="1966"/>
    <cellStyle name="好_一般预算收入(11.28)_报人大草案附表印刷版(1月28日)" xfId="1967"/>
    <cellStyle name="差_12年财力表9(1).20（提供殷）_附表2-支出" xfId="1968"/>
    <cellStyle name="差_2012计划-11(2).8_2015年市本级非税收入(政府性基金)收支计划表-已剔除转入一般公共预算8项基金" xfId="1969"/>
    <cellStyle name="差_12年财力表9(1).20（提供殷）_附表9-12：财政专户" xfId="1970"/>
    <cellStyle name="差_12年财力表9(1).20（提供殷）_广州市2016年财政专户管理资金预算报人大表格(按实绩数更新)" xfId="1971"/>
    <cellStyle name="好_2011-2012年市本级“三农”投入情况表_2015年政府性基金预算草案（按快报数调整，剔除8个项目版本）" xfId="1972"/>
    <cellStyle name="差_12年财力表9(1).20（提供殷）_广州市2016年市本级土地出让金收支计划情况表" xfId="1973"/>
    <cellStyle name="差_12年财力表9(1).20（提供殷）_市2015年预算（表8）" xfId="1974"/>
    <cellStyle name="差_12年财力表9（报人大定稿）" xfId="1975"/>
    <cellStyle name="差_12年财力表9（报人大定稿）_2015年财政专户管理资金预算草案" xfId="1976"/>
    <cellStyle name="好_2010财力计划表_广州市2016年市本级土地出让金收支计划情况表" xfId="1977"/>
    <cellStyle name="差_12年财力表9（报人大定稿）_2015年社保基金预算草案附表" xfId="1978"/>
    <cellStyle name="差_12年财力表9（报人大定稿）_2015年社保基金预算草案附表1.12" xfId="1979"/>
    <cellStyle name="差_2018年广州市市本级一般公共预算基本支出决算表" xfId="1980"/>
    <cellStyle name="差_12年财力表9（报人大定稿）_2015年市本级非税收入(政府性基金)收支计划表-已剔除转入一般公共预算8项基金" xfId="1981"/>
    <cellStyle name="好_广州市和市本级2011年基金预算执行情况和2012年基金预算草案（12.5）_20121212晚最终版社保基金报人大草案附表" xfId="1982"/>
    <cellStyle name="差_12年财力表9（报人大定稿）_2015年市本级国有资本经营收入决算表" xfId="1983"/>
    <cellStyle name="差_2010财力计划表_市2015年预算（表8）" xfId="1984"/>
    <cellStyle name="差_12年财力表9（报人大定稿）_2015年政府性基金预算草案（按快报数调整，剔除8个项目版本）" xfId="1985"/>
    <cellStyle name="好_复件_市本级2011年非税收入收支汇总表（12月18日）(1)_2015年市本级国有资本经营收入决算表" xfId="1986"/>
    <cellStyle name="差_12年财力表9（报人大定稿）_2015年政府性基金预算草案-(剔除8个项目版本)" xfId="1987"/>
    <cellStyle name="差_12年财力表9（报人大定稿）_2017年转移支付预算" xfId="1988"/>
    <cellStyle name="差_12年财力表9（报人大定稿）_4-7-政府性基金" xfId="1989"/>
    <cellStyle name="差_民生投入" xfId="1990"/>
    <cellStyle name="差_12年财力表9（报人大定稿）_报人大草案附表印刷版(1月19日下班版本)" xfId="1991"/>
    <cellStyle name="差_12年财力表9（报人大定稿）_报人大草案附表印刷版(1月28日)" xfId="1992"/>
    <cellStyle name="差_12年财力表9（报人大定稿）_附表2-支出" xfId="1993"/>
    <cellStyle name="差_12年财力表9（报人大定稿）_附表9-12：财政专户" xfId="1994"/>
    <cellStyle name="差_130409-穗财预(2013)63号-附表（以此为准）" xfId="1995"/>
    <cellStyle name="差_2015年一般公共预算财政（处室）代编预算情况表_2017年市级财政专项资金建议安排明细表（上会材料）" xfId="1996"/>
    <cellStyle name="差_140110-2014年社保基金预算上报人大（横表，全市市本级）" xfId="1997"/>
    <cellStyle name="差_2007年决算批复报人大表(正式）" xfId="1998"/>
    <cellStyle name="差_2007年决算批复报人大表(正式）_20121212晚最终版社保基金报人大草案附表" xfId="1999"/>
    <cellStyle name="差_2007年决算批复报人大表(正式）_2015年财政专户管理资金预算草案" xfId="2000"/>
    <cellStyle name="差_2007年决算批复报人大表(正式）_2015年财政专户管理资金预算草案（按快报数）" xfId="2001"/>
    <cellStyle name="差_2007年决算批复报人大表(正式）_2015年社保基金预算草案附表" xfId="2002"/>
    <cellStyle name="千分位[0]_laroux" xfId="2003"/>
    <cellStyle name="差_2007年决算批复报人大表(正式）_2015年社保基金预算草案附表1.12" xfId="2004"/>
    <cellStyle name="差_人大会议材料(预算处内部使用）(2.16)_2015年政府性基金预算草案-(剔除8个项目版本)" xfId="2005"/>
    <cellStyle name="差_2007年决算批复报人大表(正式）_2015年市本级非税收入(政府性基金)收支计划表-已剔除转入一般公共预算8项基金" xfId="2006"/>
    <cellStyle name="好_4.2018年市本级一般公共预算支出决算表（三表，增加备注）" xfId="2007"/>
    <cellStyle name="差_2007年决算批复报人大表(正式）_2015年政府性基金预算草案（按快报数调整，剔除8个项目版本）" xfId="2008"/>
    <cellStyle name="差_2007年决算批复报人大表(正式）_2015年政府性基金预算草案-(剔除8个项目版本)" xfId="2009"/>
    <cellStyle name="差_2007年决算批复报人大表(正式）_2017年转移支付预算" xfId="2010"/>
    <cellStyle name="差_2007年决算批复报人大表(正式）_附表9-12：财政专户" xfId="2011"/>
    <cellStyle name="差_2007年决算批复报人大表(正式）_广州市2016年财政专户管理资金预算报人大表格(按实绩数更新)" xfId="2012"/>
    <cellStyle name="差_2007年决算批复报人大表(正式）_广州市2016年市本级土地出让金收支计划情况表" xfId="2013"/>
    <cellStyle name="差_2011-2012年市本级“三农”投入情况表_2015年政府性基金预算草案（按快报数调整，剔除8个项目版本）" xfId="2014"/>
    <cellStyle name="差_2007年省、市财政批复决算情况表" xfId="2015"/>
    <cellStyle name="好_2009年基金预算执行情况和2010年基金预算草案（正式）_报人大草案附表印刷版(1月28日)" xfId="2016"/>
    <cellStyle name="差_2007年省、市财政批复决算情况表_2015年财政专户管理资金预算草案" xfId="2017"/>
    <cellStyle name="差_2007年省、市财政批复决算情况表_2015年社保基金预算草案附表" xfId="2018"/>
    <cellStyle name="差_预算草案(表格)" xfId="2019"/>
    <cellStyle name="差_2007年省、市财政批复决算情况表_2015年社保基金预算草案附表1.12" xfId="2020"/>
    <cellStyle name="差_2007年省、市财政批复决算情况表_2015年市本级非税收入(政府性基金)收支计划表-已剔除转入一般公共预算8项基金" xfId="2021"/>
    <cellStyle name="差_2007年省、市财政批复决算情况表_2015年政府性基金预算草案（按快报数调整，剔除8个项目版本）" xfId="2022"/>
    <cellStyle name="差_2007年省、市财政批复决算情况表_2015年政府性基金预算草案-(剔除8个项目版本)" xfId="2023"/>
    <cellStyle name="差_2007年省、市财政批复决算情况表_2017年转移支付预算" xfId="2024"/>
    <cellStyle name="差_2007年省、市财政批复决算情况表_4-7-政府性基金" xfId="2025"/>
    <cellStyle name="差_2007年省、市财政批复决算情况表_报人大草案附表印刷版(1月28日)" xfId="2026"/>
    <cellStyle name="好_2009报人大财经委_2015年社保基金预算草案附表" xfId="2027"/>
    <cellStyle name="差_2007年省、市财政批复决算情况表_附表2：公共预算支出" xfId="2028"/>
    <cellStyle name="差_2007年省、市财政批复决算情况表_附表2-支出" xfId="2029"/>
    <cellStyle name="差_2007年省、市财政批复决算情况表_附表9-12：财政专户" xfId="2030"/>
    <cellStyle name="差_2007年省、市财政批复决算情况表_广州市2016年财政专户管理资金预算报人大表格(按实绩数更新)" xfId="2031"/>
    <cellStyle name="差_人大会议材料(预算处内部使用）(2.16)_报人大草案附表印刷版(1月28日)" xfId="2032"/>
    <cellStyle name="好_卫生投入_4-7-政府性基金" xfId="2033"/>
    <cellStyle name="差_2007年省、市财政批复决算情况表_广州市2016年市本级土地出让金收支计划情况表" xfId="2034"/>
    <cellStyle name="差_2008内部用—人大附表" xfId="2035"/>
    <cellStyle name="差_2009报人大财经委_2015年政府性基金预算草案（按快报数调整，剔除8个项目版本）" xfId="2036"/>
    <cellStyle name="好_12年财力表9（报人大定稿）_广州市2016年财政专户管理资金预算报人大表格(按实绩数更新)" xfId="2037"/>
    <cellStyle name="好_卫生投入_广州市2016年市本级土地出让金收支计划情况表" xfId="2038"/>
    <cellStyle name="差_2008内部用—人大附表_20121212晚最终版社保基金报人大草案附表" xfId="2039"/>
    <cellStyle name="差_报人大财经委2009_2015年政府性基金预算草案-(剔除8个项目版本)" xfId="2040"/>
    <cellStyle name="差_2008内部用—人大附表_2015年财政专户管理资金预算草案" xfId="2041"/>
    <cellStyle name="差_2008内部用—人大附表_2015年财政专户管理资金预算草案（按快报数）" xfId="2042"/>
    <cellStyle name="差_复件_市本级2011年非税收入收支汇总表（12月18日）(1)_2015年政府性基金预算草案-(剔除8个项目版本)" xfId="2043"/>
    <cellStyle name="差_2008内部用—人大附表_2015年社保基金预算草案附表" xfId="2044"/>
    <cellStyle name="好_2008年连锁企业决算批复_2015年财政专户管理资金预算草案" xfId="2045"/>
    <cellStyle name="差_2008内部用—人大附表_2015年社保基金预算草案附表1.12" xfId="2046"/>
    <cellStyle name="差_2008内部用—人大附表_2015年政府性基金预算草案（按快报数调整，剔除8个项目版本）" xfId="2047"/>
    <cellStyle name="差_2008内部用—人大附表_2015年政府性基金预算草案-(剔除8个项目版本)" xfId="2048"/>
    <cellStyle name="差_2008内部用—人大附表_2017年转移支付预算" xfId="2049"/>
    <cellStyle name="差_2008内部用—人大附表_4-7-政府性基金" xfId="2050"/>
    <cellStyle name="千位分隔[0] 5 3" xfId="2051"/>
    <cellStyle name="差_2008内部用—人大附表_报人大草案附表印刷版(1月19日下班版本)" xfId="2052"/>
    <cellStyle name="差_复件_市本级2011年非税收入收支汇总表（12月18日）(1)_4-7-政府性基金" xfId="2053"/>
    <cellStyle name="好_工贸 2010年一般预算支出情况等表（工贸处、以此为准）_附表2：公共预算支出" xfId="2054"/>
    <cellStyle name="差_2008内部用—人大附表_报人大草案附表印刷版(1月28日)" xfId="2055"/>
    <cellStyle name="差_2008内部用—人大附表_附表2-支出" xfId="2056"/>
    <cellStyle name="差_2008内部用—人大附表_附表9-12：财政专户" xfId="2057"/>
    <cellStyle name="好_人大会议材料(预算处内部使用）(2.16)_2015年财政专户管理资金预算草案（按快报数）" xfId="2058"/>
    <cellStyle name="差_2008内部用—人大附表_市2015年预算（表8）" xfId="2059"/>
    <cellStyle name="差_2008年连锁企业决算批复_广州市2016年市本级土地出让金收支计划情况表" xfId="2060"/>
    <cellStyle name="差_2011年省、市决算批复情况表_2015年政府性基金预算草案-(剔除8个项目版本)" xfId="2061"/>
    <cellStyle name="差_2012年市本级非税收入(政府性基金)收支计划情况汇总表_2015年财政专户管理资金预算草案" xfId="2062"/>
    <cellStyle name="好_2011年基金支出计划汇总表（给处室再核对）_附表9-12：财政专户" xfId="2063"/>
    <cellStyle name="差_2008年连锁企业决算批复" xfId="2064"/>
    <cellStyle name="差_Book1_附表2：公共预算支出" xfId="2065"/>
    <cellStyle name="差_2008年连锁企业决算批复_20121212晚最终版社保基金报人大草案附表" xfId="2066"/>
    <cellStyle name="差_2008年连锁企业决算批复_2015年财政专户管理资金预算草案" xfId="2067"/>
    <cellStyle name="差_2008年连锁企业决算批复_2015年财政专户管理资金预算草案（按快报数）" xfId="2068"/>
    <cellStyle name="好_2007年决算批复报人大表(正式）_2015年政府性基金预算草案-(剔除8个项目版本)" xfId="2069"/>
    <cellStyle name="差_2008年连锁企业决算批复_2015年市本级非税收入(政府性基金)收支计划表-已剔除转入一般公共预算8项基金" xfId="2070"/>
    <cellStyle name="好_140110-2014年社保基金预算上报人大（横表，全市市本级）" xfId="2071"/>
    <cellStyle name="差_2008年连锁企业决算批复_2015年市本级国有资本经营收入决算表" xfId="2072"/>
    <cellStyle name="差_2008年连锁企业决算批复_4-7-政府性基金" xfId="2073"/>
    <cellStyle name="好_人大会议材料(预算处内部使用）(2.16)_广州市2016年财政专户管理资金预算报人大表格(按实绩数更新)" xfId="2074"/>
    <cellStyle name="差_2008年连锁企业决算批复_报人大草案附表印刷版(1月28日)" xfId="2075"/>
    <cellStyle name="差_2010年预测1(1)_20121212晚最终版社保基金报人大草案附表" xfId="2076"/>
    <cellStyle name="好_2007年省、市财政批复决算情况表_2015年市本级国有资本经营收入决算表" xfId="2077"/>
    <cellStyle name="差_2008年连锁企业决算批复_附表2：公共预算支出" xfId="2078"/>
    <cellStyle name="好_2012计划-11(2).8_附表9-12：财政专户" xfId="2079"/>
    <cellStyle name="差_2008年连锁企业决算批复_附表2-支出" xfId="2080"/>
    <cellStyle name="差_2008年连锁企业决算批复_附表9-12：财政专户" xfId="2081"/>
    <cellStyle name="差_2008年预算" xfId="2082"/>
    <cellStyle name="差_2008年预算_20121212晚最终版社保基金报人大草案附表" xfId="2083"/>
    <cellStyle name="差_2008年预算_2014年报人大表格正式(王焱)" xfId="2084"/>
    <cellStyle name="差_2008年预算_2014年非税（11" xfId="2085"/>
    <cellStyle name="差_2015年一般公共预算财政（处室）代编预算情况表_2.附件1--10" xfId="2086"/>
    <cellStyle name="差_2008年预算_2015年财政专户管理资金预算草案" xfId="2087"/>
    <cellStyle name="差_2010年预测1(1)_报人大草案附表印刷版(1月28日)" xfId="2088"/>
    <cellStyle name="差_2008年预算_2015年财政专户管理资金预算草案（按快报数）" xfId="2089"/>
    <cellStyle name="好_2012年市本级非税收入(政府性基金)收支计划情况汇总表_2015年社保基金预算草案附表1.12" xfId="2090"/>
    <cellStyle name="差_2008年预算_2015年社保基金预算草案附表" xfId="2091"/>
    <cellStyle name="差_2008年预算_2015年市本级非税收入(政府性基金)收支计划表-已剔除转入一般公共预算8项基金" xfId="2092"/>
    <cellStyle name="好_广州市2014年市本级公共财政支出支出分类计划表" xfId="2093"/>
    <cellStyle name="差_2008年预算_2015年市本级国有资本经营收入决算表" xfId="2094"/>
    <cellStyle name="好_2012计划(2).xls—10.23_市2015年预算（表8）" xfId="2095"/>
    <cellStyle name="差_2008年预算_2015年政府性基金预算草案（按快报数调整，剔除8个项目版本）" xfId="2096"/>
    <cellStyle name="差_2008年预算_2015年政府性基金预算草案-(剔除8个项目版本)" xfId="2097"/>
    <cellStyle name="常规 18" xfId="2098"/>
    <cellStyle name="常规 23" xfId="2099"/>
    <cellStyle name="差_2008年预算_2017年转移支付预算" xfId="2100"/>
    <cellStyle name="差_2008年预算_4-7-政府性基金" xfId="2101"/>
    <cellStyle name="差_2008年预算_报人大草案附表印刷版(1月19日下班版本)" xfId="2102"/>
    <cellStyle name="差_2009年基金预算执行情况和2010年基金预算草案（正式）_附表2：公共预算支出" xfId="2103"/>
    <cellStyle name="好 3" xfId="2104"/>
    <cellStyle name="差_2008年预算_报人大草案附表印刷版(1月28日)" xfId="2105"/>
    <cellStyle name="好_2008年预算_复件 2015年偿债资金预算（2014(2).12.24）" xfId="2106"/>
    <cellStyle name="好_2010财力计划表_4-7-政府性基金" xfId="2107"/>
    <cellStyle name="差_2008年预算_附表13-15：国有资本经营收益" xfId="2108"/>
    <cellStyle name="差_2008年预算_附表2：公共预算支出" xfId="2109"/>
    <cellStyle name="差_2008年预算_附表2-支出" xfId="2110"/>
    <cellStyle name="差_2008年预算_复件 2015年偿债资金预算（2014(2).12.24）" xfId="2111"/>
    <cellStyle name="差_2008年预算_广州市2014年市本级公共财政预算转移支付预算表" xfId="2112"/>
    <cellStyle name="常规 4_111111111111111" xfId="2113"/>
    <cellStyle name="好_1_广州市2016年市本级土地出让金收支计划情况表" xfId="2114"/>
    <cellStyle name="好_无厘头_报人大草案附表印刷版(1月28日)" xfId="2115"/>
    <cellStyle name="差_2008年预算_广州市2014年预计执行和2015年公共财政预算支出安排表(刘殷)" xfId="2116"/>
    <cellStyle name="差_2008年预算_广州市2016年财政专户管理资金预算报人大表格(按实绩数更新)" xfId="2117"/>
    <cellStyle name="差_2008年预算_广州市2016年市本级土地出让金收支计划情况表" xfId="2118"/>
    <cellStyle name="差_2009报人大财经委" xfId="2119"/>
    <cellStyle name="差_2009报人大财经委_20121212晚最终版社保基金报人大草案附表" xfId="2120"/>
    <cellStyle name="差_报人大财经委2009_广州市2016年市本级土地出让金收支计划情况表" xfId="2121"/>
    <cellStyle name="差_2009报人大财经委_2014年报人大表格正式(王焱)" xfId="2122"/>
    <cellStyle name="常规_项目计划表_6" xfId="2123"/>
    <cellStyle name="差_2009报人大财经委_2014年非税（11" xfId="2124"/>
    <cellStyle name="差_2009报人大财经委_2015年财政专户管理资金预算草案" xfId="2125"/>
    <cellStyle name="差_2009报人大财经委_2015年财政专户管理资金预算草案（按快报数）" xfId="2126"/>
    <cellStyle name="差_2012年市本级非税收入(政府性基金)收支计划情况汇总表_附表2-支出" xfId="2127"/>
    <cellStyle name="差_2009报人大财经委_2015年社保基金预算草案附表" xfId="2128"/>
    <cellStyle name="差_2009报人大财经委_2015年市本级国有资本经营收入决算表" xfId="2129"/>
    <cellStyle name="差_2009报人大财经委_2015年政府性基金预算草案-(剔除8个项目版本)" xfId="2130"/>
    <cellStyle name="差_2009报人大财经委_2017年转移支付预算" xfId="2131"/>
    <cellStyle name="差_2009报人大财经委_4-7-政府性基金" xfId="2132"/>
    <cellStyle name="好_2008内部用—人大附表" xfId="2133"/>
    <cellStyle name="差_2009报人大财经委_报人大草案附表印刷版(1月19日下班版本)" xfId="2134"/>
    <cellStyle name="差_2009报人大财经委_报人大草案附表印刷版(1月28日)" xfId="2135"/>
    <cellStyle name="差_2009报人大财经委_非税11" xfId="2136"/>
    <cellStyle name="差_2009报人大财经委_附表13-15：国有资本经营收益" xfId="2137"/>
    <cellStyle name="好_2012年市本级非税收入(政府性基金)收支计划情况汇总表_2015年政府性基金预算草案（按快报数调整，剔除8个项目版本）" xfId="2138"/>
    <cellStyle name="差_2009报人大财经委_附表2：公共预算支出" xfId="2139"/>
    <cellStyle name="好_广州市和市本级2011年基金预算执行情况和2012年基金预算草案（12.5）_4-7-政府性基金" xfId="2140"/>
    <cellStyle name="差_2009报人大财经委_附表2-支出" xfId="2141"/>
    <cellStyle name="差_2009报人大财经委_附表9-12：财政专户" xfId="2142"/>
    <cellStyle name="差_2009报人大财经委_复件 2015年偿债资金预算（2014(2).12.24）" xfId="2143"/>
    <cellStyle name="差_2009报人大财经委_广州市2014年市本级公共财政预算转移支付预算表" xfId="2144"/>
    <cellStyle name="差_2009报人大财经委_广州市2016年财政专户管理资金预算报人大表格(按实绩数更新)" xfId="2145"/>
    <cellStyle name="差_2009年基金预算执行情况和2010年基金预算草案（正式）_20121212晚最终版社保基金报人大草案附表" xfId="2146"/>
    <cellStyle name="差_2009年基金预算执行情况和2010年基金预算草案（正式）_2015年财政专户管理资金预算草案（按快报数）" xfId="2147"/>
    <cellStyle name="差_2009年基金预算执行情况和2010年基金预算草案（正式）_2015年社保基金预算草案附表" xfId="2148"/>
    <cellStyle name="好_广州市和市本级2011年基金预算执行情况和2012年基金预算草案(给刘殷)_2015年市本级非税收入(政府性基金)收支计划表-已剔除转入一般公共预算8项基金" xfId="2149"/>
    <cellStyle name="差_2009年基金预算执行情况和2010年基金预算草案（正式）_2015年社保基金预算草案附表1.12" xfId="2150"/>
    <cellStyle name="差_Sheet1_广州市2016年财政专户管理资金预算报人大表格(按实绩数更新)" xfId="2151"/>
    <cellStyle name="差_2009年基金预算执行情况和2010年基金预算草案（正式）_2015年市本级国有资本经营收入决算表" xfId="2152"/>
    <cellStyle name="差_2009年基金预算执行情况和2010年基金预算草案（正式）_2015年政府性基金预算草案（按快报数调整，剔除8个项目版本）" xfId="2153"/>
    <cellStyle name="好_2010年预测1(1)_广州市2016年市本级土地出让金收支计划情况表" xfId="2154"/>
    <cellStyle name="差_2009年基金预算执行情况和2010年基金预算草案（正式）_2015年政府性基金预算草案-(剔除8个项目版本)" xfId="2155"/>
    <cellStyle name="好_不压减10%项目表（01.05）_报人大草案附表印刷版(1月28日)" xfId="2156"/>
    <cellStyle name="差_2009年基金预算执行情况和2010年基金预算草案（正式）_2017年转移支付预算" xfId="2157"/>
    <cellStyle name="差_广州市和市本级2011年基金预算执行情况和2012年基金预算草案（12.5）_2015年社保基金预算草案附表1.12" xfId="2158"/>
    <cellStyle name="差_2009年基金预算执行情况和2010年基金预算草案（正式）_4-7-政府性基金" xfId="2159"/>
    <cellStyle name="常规 14 4" xfId="2160"/>
    <cellStyle name="好_报人大财经委2009_2015年社保基金预算草案附表1.12" xfId="2161"/>
    <cellStyle name="差_2009年基金预算执行情况和2010年基金预算草案（正式）_报人大草案附表印刷版(1月19日下班版本)" xfId="2162"/>
    <cellStyle name="差_Book1_4-7-政府性基金" xfId="2163"/>
    <cellStyle name="差_2009年基金预算执行情况和2010年基金预算草案（正式）_报人大草案附表印刷版(1月28日)" xfId="2164"/>
    <cellStyle name="差_广州市和市本级2011年基金预算执行情况和2012年基金预算草案(给刘殷)_2015年市本级非税收入(政府性基金)收支计划表-已剔除转入一般公共预算8项基金" xfId="2165"/>
    <cellStyle name="差_2009年基金预算执行情况和2010年基金预算草案（正式）_附表13-15：国有资本经营收益" xfId="2166"/>
    <cellStyle name="差_2009年基金预算执行情况和2010年基金预算草案（正式）_附表2-支出" xfId="2167"/>
    <cellStyle name="差_2009年基金预算执行情况和2010年基金预算草案（正式）_附表9-12：财政专户" xfId="2168"/>
    <cellStyle name="差_2009年基金预算执行情况和2010年基金预算草案（正式）_广州市2014年市本级公共财政预算转移支付预算表" xfId="2169"/>
    <cellStyle name="差_2017年转移支付预算" xfId="2170"/>
    <cellStyle name="差_2009年基金预算执行情况和2010年基金预算草案（正式）_广州市2014年预计执行和2015年公共财政预算支出安排表(刘殷)" xfId="2171"/>
    <cellStyle name="差_2009年基金预算执行情况和2010年基金预算草案（正式）_广州市2016年财政专户管理资金预算报人大表格(按实绩数更新)" xfId="2172"/>
    <cellStyle name="差_2010财力计划表" xfId="2173"/>
    <cellStyle name="差_2011年省、市决算批复情况表_4-7-政府性基金" xfId="2174"/>
    <cellStyle name="差_2010财力计划表_20121212晚最终版社保基金报人大草案附表" xfId="2175"/>
    <cellStyle name="差_2011年基金支出计划汇总表（给处室再核对）_2015年市本级国有资本经营收入决算表" xfId="2176"/>
    <cellStyle name="好_2012年附表" xfId="2177"/>
    <cellStyle name="差_2010财力计划表_2015年财政专户管理资金预算草案" xfId="2178"/>
    <cellStyle name="差_2010财力计划表_2015年财政专户管理资金预算草案（按快报数）" xfId="2179"/>
    <cellStyle name="差_给区县—07年决算批复核对表_20121212晚最终版社保基金报人大草案附表" xfId="2180"/>
    <cellStyle name="好_广州市和市本级2011年基金预算执行情况和2012年基金预算草案（12.5）_广州市2014年预计执行和2015年公共财政预算支出安排表(刘殷)" xfId="2181"/>
    <cellStyle name="差_2010财力计划表_2015年社保基金预算草案附表" xfId="2182"/>
    <cellStyle name="差_2010财力计划表_2015年社保基金预算草案附表1.12" xfId="2183"/>
    <cellStyle name="差_2010财力计划表_2015年市本级非税收入(政府性基金)收支计划表-已剔除转入一般公共预算8项基金" xfId="2184"/>
    <cellStyle name="好_报人大财经委2009_复件 2015年偿债资金预算（2014(2).12.24）" xfId="2185"/>
    <cellStyle name="好_无厘头_非税11" xfId="2186"/>
    <cellStyle name="差_2010财力计划表_2015年市本级国有资本经营收入决算表" xfId="2187"/>
    <cellStyle name="差_2010财力计划表_2015年政府性基金预算草案（按快报数调整，剔除8个项目版本）" xfId="2188"/>
    <cellStyle name="差_不压减10%项目表（01.05）_附表2：公共预算支出" xfId="2189"/>
    <cellStyle name="差_2010财力计划表_2017年转移支付预算" xfId="2190"/>
    <cellStyle name="差_2010财力计划表_报人大草案附表印刷版(1月19日下班版本)" xfId="2191"/>
    <cellStyle name="好_民生投入_广州市2014年市本级公共财政预算转移支付预算表" xfId="2192"/>
    <cellStyle name="差_2010财力计划表_报人大草案附表印刷版(1月28日)" xfId="2193"/>
    <cellStyle name="差_2010财力计划表_附表2：公共预算支出" xfId="2194"/>
    <cellStyle name="差_2010财力计划表_附表2-支出" xfId="2195"/>
    <cellStyle name="差_2010财力计划表_附表9-12：财政专户" xfId="2196"/>
    <cellStyle name="差_2010财力计划表_广州市2016年财政专户管理资金预算报人大表格(按实绩数更新)" xfId="2197"/>
    <cellStyle name="差_基金处" xfId="2198"/>
    <cellStyle name="常规 2 4 2" xfId="2199"/>
    <cellStyle name="差_2010年基金预算执行情况和2011年基金预算草案（人大通过正式版）" xfId="2200"/>
    <cellStyle name="差_2010年基金预算执行情况和2011年基金预算草案（人大通过正式版）_2015年财政专户管理资金预算草案（按快报数）" xfId="2201"/>
    <cellStyle name="差_2010年基金预算执行情况和2011年基金预算草案（人大通过正式版）_2015年社保基金预算草案附表" xfId="2202"/>
    <cellStyle name="常规 6 2" xfId="2203"/>
    <cellStyle name="好 14 2" xfId="2204"/>
    <cellStyle name="差_2010年基金预算执行情况和2011年基金预算草案（人大通过正式版）_2015年社保基金预算草案附表1.12" xfId="2205"/>
    <cellStyle name="差_Book1_2015年市本级非税收入(政府性基金)收支计划表-已剔除转入一般公共预算8项基金" xfId="2206"/>
    <cellStyle name="差_2010年基金预算执行情况和2011年基金预算草案（人大通过正式版）_2015年市本级国有资本经营收入决算表" xfId="2207"/>
    <cellStyle name="差_2010年基金预算执行情况和2011年基金预算草案（人大通过正式版）_2015年政府性基金预算草案（按快报数调整，剔除8个项目版本）" xfId="2208"/>
    <cellStyle name="差_2010年基金预算执行情况和2011年基金预算草案（人大通过正式版）_2015年政府性基金预算草案-(剔除8个项目版本)" xfId="2209"/>
    <cellStyle name="差_2010年基金预算执行情况和2011年基金预算草案（人大通过正式版）_2017年转移支付预算" xfId="2210"/>
    <cellStyle name="好_无厘头_20121212晚最终版社保基金报人大草案附表" xfId="2211"/>
    <cellStyle name="差_2010年基金预算执行情况和2011年基金预算草案（人大通过正式版）_4-7-政府性基金" xfId="2212"/>
    <cellStyle name="差_2010年基金预算执行情况和2011年基金预算草案（人大通过正式版）_报人大草案附表印刷版(1月28日)" xfId="2213"/>
    <cellStyle name="差_2010年基金预算执行情况和2011年基金预算草案（人大通过正式版）_附表2：公共预算支出" xfId="2214"/>
    <cellStyle name="差_2011年基金支出计划汇总表（给处室再核对）_4-7-政府性基金" xfId="2215"/>
    <cellStyle name="差_2010年基金预算执行情况和2011年基金预算草案（人大通过正式版）_附表2-支出" xfId="2216"/>
    <cellStyle name="差_2010年基金预算执行情况和2011年基金预算草案（人大通过正式版）_附表9-12：财政专户" xfId="2217"/>
    <cellStyle name="差_2010年基金预算执行情况和2011年基金预算草案（人大通过正式版）_广州市2014年市本级公共财政预算转移支付预算表" xfId="2218"/>
    <cellStyle name="差_2010年基金预算执行情况和2011年基金预算草案（人大通过正式版）_广州市2016年财政专户管理资金预算报人大表格(按实绩数更新)" xfId="2219"/>
    <cellStyle name="差_2010年预测1" xfId="2220"/>
    <cellStyle name="好_不压减10%项目表（01.05）_2014年报人大表格正式(王焱)" xfId="2221"/>
    <cellStyle name="差_2010年预测1(1)" xfId="2222"/>
    <cellStyle name="差_2010年预测1(1)_2015年财政专户管理资金预算草案" xfId="2223"/>
    <cellStyle name="差_2010年预测1(1)_2015年财政专户管理资金预算草案（按快报数）" xfId="2224"/>
    <cellStyle name="差_2010年预测1(1)_2015年社保基金预算草案附表" xfId="2225"/>
    <cellStyle name="差_2010年预测1(1)_2015年社保基金预算草案附表1.12" xfId="2226"/>
    <cellStyle name="差_2010年预测1(1)_2015年市本级国有资本经营收入决算表" xfId="2227"/>
    <cellStyle name="差_2010年预测1(1)_2015年政府性基金预算草案-(剔除8个项目版本)" xfId="2228"/>
    <cellStyle name="差_2010年预测1(1)_4-7-政府性基金" xfId="2229"/>
    <cellStyle name="差_2012年市本级非税收入(政府性基金)收支计划情况汇总表_2015年政府性基金预算草案-(剔除8个项目版本)" xfId="2230"/>
    <cellStyle name="差_2010年预测1(1)_报人大草案附表印刷版(1月19日下班版本)" xfId="2231"/>
    <cellStyle name="差_2010年预测1(1)_附表2：公共预算支出" xfId="2232"/>
    <cellStyle name="差_2010年预测1(1)_附表2-支出" xfId="2233"/>
    <cellStyle name="差_2012计划-11(2).8_广州市2016年财政专户管理资金预算报人大表格(按实绩数更新)" xfId="2234"/>
    <cellStyle name="差_2010年预测1(1)_附表9-12：财政专户" xfId="2235"/>
    <cellStyle name="差_2010年预测1(1)_广州市2016年财政专户管理资金预算报人大表格(按实绩数更新)" xfId="2236"/>
    <cellStyle name="好_广州市本级2013年基金预算草案11.21" xfId="2237"/>
    <cellStyle name="差_2010年预测1(1)_广州市2016年市本级土地出让金收支计划情况表" xfId="2238"/>
    <cellStyle name="差_2010年预测1(1)_市2015年预算（表8）" xfId="2239"/>
    <cellStyle name="差_2010年预测1_2015年财政专户管理资金预算草案" xfId="2240"/>
    <cellStyle name="差_2010年预测1_2015年财政专户管理资金预算草案（按快报数）" xfId="2241"/>
    <cellStyle name="差_2010年预测1_2015年社保基金预算草案附表1.12" xfId="2242"/>
    <cellStyle name="差_2010年预测1_2015年市本级非税收入(政府性基金)收支计划表-已剔除转入一般公共预算8项基金" xfId="2243"/>
    <cellStyle name="差_2010年预测1_2015年政府性基金预算草案（按快报数调整，剔除8个项目版本）" xfId="2244"/>
    <cellStyle name="差_2010年预测1_2015年政府性基金预算草案-(剔除8个项目版本)" xfId="2245"/>
    <cellStyle name="差_2010年预测1_2017年转移支付预算" xfId="2246"/>
    <cellStyle name="好_工贸 2010年一般预算支出情况等表（工贸处、以此为准）_2015年政府性基金预算草案-(剔除8个项目版本)" xfId="2247"/>
    <cellStyle name="差_2010年预测1_4-7-政府性基金" xfId="2248"/>
    <cellStyle name="差_2010年预测1_报人大草案附表印刷版(1月28日)" xfId="2249"/>
    <cellStyle name="好_2010年预测1_2015年社保基金预算草案附表1.12" xfId="2250"/>
    <cellStyle name="差_2010年预测1_附表2：公共预算支出" xfId="2251"/>
    <cellStyle name="好_附表2-支出" xfId="2252"/>
    <cellStyle name="差_2010年预测1_附表2-支出" xfId="2253"/>
    <cellStyle name="差_2015年市本级非税收入(政府性基金)收支计划表-已剔除转入一般公共预算8项基金" xfId="2254"/>
    <cellStyle name="差_2010年预测1_广州市2016年财政专户管理资金预算报人大表格(按实绩数更新)" xfId="2255"/>
    <cellStyle name="好_一般预算收入(11.28)_2015年政府性基金预算草案-(剔除8个项目版本)" xfId="2256"/>
    <cellStyle name="差_2010年预测1_广州市2016年市本级土地出让金收支计划情况表" xfId="2257"/>
    <cellStyle name="差_2010年预测1_市2015年预算（表8）" xfId="2258"/>
    <cellStyle name="差_2011－2012年对区县转移支付情况2-22" xfId="2259"/>
    <cellStyle name="差_2011-2012年市本级“三农”投入情况表" xfId="2260"/>
    <cellStyle name="差_2011-2012年市本级“三农”投入情况表_20121212晚最终版社保基金报人大草案附表" xfId="2261"/>
    <cellStyle name="好_2009报人大财经委_广州市2016年市本级土地出让金收支计划情况表" xfId="2262"/>
    <cellStyle name="好_卫生投入_2015年市本级国有资本经营收入决算表" xfId="2263"/>
    <cellStyle name="差_2011-2012年市本级“三农”投入情况表_2015年财政专户管理资金预算草案（按快报数）" xfId="2264"/>
    <cellStyle name="差_2011-2012年市本级“三农”投入情况表_2015年社保基金预算草案附表" xfId="2265"/>
    <cellStyle name="好_非税（11.11）" xfId="2266"/>
    <cellStyle name="差_2011-2012年市本级“三农”投入情况表_2015年社保基金预算草案附表1.12" xfId="2267"/>
    <cellStyle name="差_2011-2012年市本级“三农”投入情况表_2015年市本级非税收入(政府性基金)收支计划表-已剔除转入一般公共预算8项基金" xfId="2268"/>
    <cellStyle name="差_2011-2012年市本级“三农”投入情况表_2015年市本级国有资本经营收入决算表" xfId="2269"/>
    <cellStyle name="好 8" xfId="2270"/>
    <cellStyle name="差_2011-2012年市本级“三农”投入情况表_2015年政府性基金预算草案-(剔除8个项目版本)" xfId="2271"/>
    <cellStyle name="差_2011-2012年市本级“三农”投入情况表_2017年转移支付预算" xfId="2272"/>
    <cellStyle name="差_Sheet1_20121212晚最终版社保基金报人大草案附表" xfId="2273"/>
    <cellStyle name="差_2011-2012年市本级“三农”投入情况表_4-7-政府性基金" xfId="2274"/>
    <cellStyle name="差_2011-2012年市本级“三农”投入情况表_报人大草案附表印刷版(1月28日)" xfId="2275"/>
    <cellStyle name="差_2011-2012年市本级“三农”投入情况表_附表2-支出" xfId="2276"/>
    <cellStyle name="常规 8_12182018年转移支付预算情况表" xfId="2277"/>
    <cellStyle name="好_非税收支" xfId="2278"/>
    <cellStyle name="差_2011-2012年市本级“三农”投入情况表_附表9-12：财政专户" xfId="2279"/>
    <cellStyle name="好_报人大财经委2009_4-7-政府性基金" xfId="2280"/>
    <cellStyle name="差_2011-2012年市本级“三农”投入情况表_广州市2016年财政专户管理资金预算报人大表格(按实绩数更新)" xfId="2281"/>
    <cellStyle name="差_2011-2012年市本级“三农”投入情况表_广州市2016年市本级土地出让金收支计划情况表" xfId="2282"/>
    <cellStyle name="差_2011-2012年市本级“三农”投入情况表_市2015年预算（表8）" xfId="2283"/>
    <cellStyle name="好_2008年连锁企业决算批复_2015年市本级国有资本经营收入决算表" xfId="2284"/>
    <cellStyle name="差_2011年基金支出计划汇总表（给处室再核对）" xfId="2285"/>
    <cellStyle name="好_2008年预算_2015年市本级非税收入(政府性基金)收支计划表-已剔除转入一般公共预算8项基金" xfId="2286"/>
    <cellStyle name="差_2011年基金支出计划汇总表（给处室再核对）_20121212晚最终版社保基金报人大草案附表" xfId="2287"/>
    <cellStyle name="差_复件_市本级2011年非税收入收支汇总表（12月18日）(1)_附表9-12：财政专户" xfId="2288"/>
    <cellStyle name="差_2011年基金支出计划汇总表（给处室再核对）_2014年报人大表格正式(王焱)" xfId="2289"/>
    <cellStyle name="差_2011年基金支出计划汇总表（给处室再核对）_附表2-支出" xfId="2290"/>
    <cellStyle name="差_2011年基金支出计划汇总表（给处室再核对）_2015年财政专户管理资金预算草案" xfId="2291"/>
    <cellStyle name="差_2011年基金支出计划汇总表（给处室再核对）_2015年财政专户管理资金预算草案（按快报数）" xfId="2292"/>
    <cellStyle name="差_2011年基金支出计划汇总表（给处室再核对）_2015年社保基金预算草案附表" xfId="2293"/>
    <cellStyle name="差_2011年基金支出计划汇总表（给处室再核对）_2015年社保基金预算草案附表1.12" xfId="2294"/>
    <cellStyle name="差_2011年基金支出计划汇总表（给处室再核对）_2015年市本级非税收入(政府性基金)收支计划表-已剔除转入一般公共预算8项基金" xfId="2295"/>
    <cellStyle name="差_2011年基金支出计划汇总表（给处室再核对）_2015年政府性基金预算草案（按快报数调整，剔除8个项目版本）" xfId="2296"/>
    <cellStyle name="好_支出计划" xfId="2297"/>
    <cellStyle name="差_2011年基金支出计划汇总表（给处室再核对）_2015年政府性基金预算草案-(剔除8个项目版本)" xfId="2298"/>
    <cellStyle name="差_2011年基金支出计划汇总表（给处室再核对）_2017年转移支付预算" xfId="2299"/>
    <cellStyle name="好_广州市和市本级2011年基金预算执行情况和2012年基金预算草案（12.5）_附表13-15：国有资本经营收益" xfId="2300"/>
    <cellStyle name="差_2011年基金支出计划汇总表（给处室再核对）_报人大草案附表印刷版(1月19日下班版本)" xfId="2301"/>
    <cellStyle name="差_2011年基金支出计划汇总表（给处室再核对）_报人大草案附表印刷版(1月28日)" xfId="2302"/>
    <cellStyle name="差_2012计划(2).xls—10.23_附表2-支出" xfId="2303"/>
    <cellStyle name="好 7" xfId="2304"/>
    <cellStyle name="差_2011年基金支出计划汇总表（给处室再核对）_附表13-15：国有资本经营收益" xfId="2305"/>
    <cellStyle name="好_2008年预算_2014年报人大表格正式(王焱)" xfId="2306"/>
    <cellStyle name="差_2011年基金支出计划汇总表（给处室再核对）_附表2：公共预算支出" xfId="2307"/>
    <cellStyle name="差_2011年基金支出计划汇总表（给处室再核对）_附表9-12：财政专户" xfId="2308"/>
    <cellStyle name="差_2011年基金支出计划汇总表（给处室再核对）_广州市2014年市本级公共财政预算转移支付预算表" xfId="2309"/>
    <cellStyle name="差_2011年基金支出计划汇总表（给处室再核对）_广州市2014年预计执行和2015年公共财政预算支出安排表(刘殷)" xfId="2310"/>
    <cellStyle name="好_给区县—07年决算批复核对表_报人大草案附表印刷版(1月28日)" xfId="2311"/>
    <cellStyle name="差_2011年基金支出计划汇总表（给处室再核对）_广州市2016年市本级土地出让金收支计划情况表" xfId="2312"/>
    <cellStyle name="差_2011年省、市决算批复情况表" xfId="2313"/>
    <cellStyle name="差_2011年省、市决算批复情况表_20121212晚最终版社保基金报人大草案附表" xfId="2314"/>
    <cellStyle name="好_2012年市本级非税收入(政府性基金)收支计划情况汇总表_广州市2016年市本级土地出让金收支计划情况表" xfId="2315"/>
    <cellStyle name="好_人大会议材料(预算处内部使用）(2.16)_2015年政府性基金预算草案（按快报数调整，剔除8个项目版本）" xfId="2316"/>
    <cellStyle name="差_2011年省、市决算批复情况表_2015年财政专户管理资金预算草案（按快报数）" xfId="2317"/>
    <cellStyle name="差_2011年省、市决算批复情况表_2015年社保基金预算草案附表" xfId="2318"/>
    <cellStyle name="差_2012计划-11(2)(1).9_2015年财政专户管理资金预算草案（按快报数）" xfId="2319"/>
    <cellStyle name="差_2011年省、市决算批复情况表_2015年市本级非税收入(政府性基金)收支计划表-已剔除转入一般公共预算8项基金" xfId="2320"/>
    <cellStyle name="差_2011年省、市决算批复情况表_2015年市本级国有资本经营收入决算表" xfId="2321"/>
    <cellStyle name="好_2011-2012年市本级“三农”投入情况表_2015年市本级非税收入(政府性基金)收支计划表-已剔除转入一般公共预算8项基金" xfId="2322"/>
    <cellStyle name="差_2011年省、市决算批复情况表_2015年政府性基金预算草案（按快报数调整，剔除8个项目版本）" xfId="2323"/>
    <cellStyle name="好_2012计划(2).xls—10.23_2015年社保基金预算草案附表" xfId="2324"/>
    <cellStyle name="差_2011年省、市决算批复情况表_2017年转移支付预算" xfId="2325"/>
    <cellStyle name="好_2011年基金支出计划汇总表（给处室再核对）_2015年财政专户管理资金预算草案（按快报数）" xfId="2326"/>
    <cellStyle name="差_2011年省、市决算批复情况表_报人大草案附表印刷版(1月19日下班版本)" xfId="2327"/>
    <cellStyle name="差_2011年省、市决算批复情况表_报人大草案附表印刷版(1月28日)" xfId="2328"/>
    <cellStyle name="常规 9" xfId="2329"/>
    <cellStyle name="好 17" xfId="2330"/>
    <cellStyle name="好 22" xfId="2331"/>
    <cellStyle name="差_2011年省、市决算批复情况表_附表2：公共预算支出" xfId="2332"/>
    <cellStyle name="差_广州市2015年市本级部门预算安排说明附表（2014年11月21日）" xfId="2333"/>
    <cellStyle name="常规 2 5" xfId="2334"/>
    <cellStyle name="差_2011年省、市决算批复情况表_附表2-支出" xfId="2335"/>
    <cellStyle name="差_2011年省、市决算批复情况表_附表9-12：财政专户" xfId="2336"/>
    <cellStyle name="差_20121212晚最终版社保基金报人大草案附表" xfId="2337"/>
    <cellStyle name="差_2012计划(2).xls—10.23_20121212晚最终版社保基金报人大草案附表" xfId="2338"/>
    <cellStyle name="差_2012计划(2).xls—10.23_2015年财政专户管理资金预算草案" xfId="2339"/>
    <cellStyle name="差_2012计划(2).xls—10.23_2015年财政专户管理资金预算草案（按快报数）" xfId="2340"/>
    <cellStyle name="差_2012计划(2).xls—10.23_2015年社保基金预算草案附表" xfId="2341"/>
    <cellStyle name="差_2012计划(2).xls—10.23_2015年市本级非税收入(政府性基金)收支计划表-已剔除转入一般公共预算8项基金" xfId="2342"/>
    <cellStyle name="差_2012计划(2).xls—10.23_2015年市本级国有资本经营收入决算表" xfId="2343"/>
    <cellStyle name="差_人大会议材料(预算处内部使用）(2.16)_20121212晚最终版社保基金报人大草案附表" xfId="2344"/>
    <cellStyle name="差_2012计划(2).xls—10.23_2015年政府性基金预算草案（按快报数调整，剔除8个项目版本）" xfId="2345"/>
    <cellStyle name="常规 10 2" xfId="2346"/>
    <cellStyle name="差_2012计划(2).xls—10.23_2015年政府性基金预算草案-(剔除8个项目版本)" xfId="2347"/>
    <cellStyle name="差_2012计划(2).xls—10.23_2017年转移支付预算" xfId="2348"/>
    <cellStyle name="好_2012年市本级非税收入(政府性基金)收支计划情况汇总表_广州市2014年市本级公共财政预算转移支付预算表" xfId="2349"/>
    <cellStyle name="差_2012计划(2).xls—10.23_报人大草案附表印刷版(1月19日下班版本)" xfId="2350"/>
    <cellStyle name="好_复件_市本级2011年非税收入收支汇总表（12月18日）(1)_广州市2014年预计执行和2015年公共财政预算支出安排表(刘殷)" xfId="2351"/>
    <cellStyle name="差_2012计划(2).xls—10.23_附表2：公共预算支出" xfId="2352"/>
    <cellStyle name="好_2008年预算_广州市2014年市本级公共财政预算转移支付预算表" xfId="2353"/>
    <cellStyle name="好_Book1_2015年社保基金预算草案附表" xfId="2354"/>
    <cellStyle name="差_2012计划(2).xls—10.23_附表9-12：财政专户" xfId="2355"/>
    <cellStyle name="差_2012计划(2).xls—10.23_广州市2016年财政专户管理资金预算报人大表格(按实绩数更新)" xfId="2356"/>
    <cellStyle name="差_2012计划(2).xls—10.23_广州市2016年市本级土地出让金收支计划情况表" xfId="2357"/>
    <cellStyle name="差_2012计划(2).xls—10.23_市2015年预算（表8）" xfId="2358"/>
    <cellStyle name="差_2012计划-11(2)(1).9" xfId="2359"/>
    <cellStyle name="差_2012计划-11(2)(1).9_20121212晚最终版社保基金报人大草案附表" xfId="2360"/>
    <cellStyle name="差_2012计划-11(2)(1).9_2015年社保基金预算草案附表" xfId="2361"/>
    <cellStyle name="差_2012计划-11(2)(1).9_2015年社保基金预算草案附表1.12" xfId="2362"/>
    <cellStyle name="差_2012计划-11(2)(1).9_2015年市本级非税收入(政府性基金)收支计划表-已剔除转入一般公共预算8项基金" xfId="2363"/>
    <cellStyle name="差_2012计划-11(2)(1).9_2015年政府性基金预算草案（按快报数调整，剔除8个项目版本）" xfId="2364"/>
    <cellStyle name="差_2012计划-11(2)(1).9_2015年政府性基金预算草案-(剔除8个项目版本)" xfId="2365"/>
    <cellStyle name="差_2012计划-11(2)(1).9_2017年转移支付预算" xfId="2366"/>
    <cellStyle name="差_2012计划-11(2)(1).9_4-7-政府性基金" xfId="2367"/>
    <cellStyle name="差_2012计划-11(2)(1).9_报人大草案附表印刷版(1月28日)" xfId="2368"/>
    <cellStyle name="差_2012计划-11(2)(1).9_附表2：公共预算支出" xfId="2369"/>
    <cellStyle name="差_2012计划-11(2)(1).9_附表2-支出" xfId="2370"/>
    <cellStyle name="差_2012计划-11(2)(1).9_广州市2016年财政专户管理资金预算报人大表格(按实绩数更新)" xfId="2371"/>
    <cellStyle name="差_2012计划-11(2)(1).9_广州市2016年市本级土地出让金收支计划情况表" xfId="2372"/>
    <cellStyle name="好_2012计划-11(2).8_20121212晚最终版社保基金报人大草案附表" xfId="2373"/>
    <cellStyle name="差_2012计划-11(2)(1).9_市2015年预算（表8）" xfId="2374"/>
    <cellStyle name="差_2012计划-11(2).8" xfId="2375"/>
    <cellStyle name="差_2012计划-11(2).8_20121212晚最终版社保基金报人大草案附表" xfId="2376"/>
    <cellStyle name="差_2012计划-11(2).8_2015年财政专户管理资金预算草案" xfId="2377"/>
    <cellStyle name="好_12年财力表9（报人大定稿）_报人大草案附表印刷版(1月28日)" xfId="2378"/>
    <cellStyle name="差_2012计划-11(2).8_2015年社保基金预算草案附表" xfId="2379"/>
    <cellStyle name="差_2012计划-11(2).8_2015年市本级国有资本经营收入决算表" xfId="2380"/>
    <cellStyle name="差_2012计划-11(2).8_2015年政府性基金预算草案（按快报数调整，剔除8个项目版本）" xfId="2381"/>
    <cellStyle name="好_2010财力计划表_附表2：公共预算支出" xfId="2382"/>
    <cellStyle name="差_2012计划-11(2).8_2015年政府性基金预算草案-(剔除8个项目版本)" xfId="2383"/>
    <cellStyle name="差_2012计划-11(2).8_2017年转移支付预算" xfId="2384"/>
    <cellStyle name="好_Sheet1_2015年社保基金预算草案附表" xfId="2385"/>
    <cellStyle name="差_2012计划-11(2).8_报人大草案附表印刷版(1月19日下班版本)" xfId="2386"/>
    <cellStyle name="差_2012计划-11(2).8_报人大草案附表印刷版(1月28日)" xfId="2387"/>
    <cellStyle name="差_2012计划-11(2).8_附表2-支出" xfId="2388"/>
    <cellStyle name="差_2012计划-11(2).8_附表9-12：财政专户" xfId="2389"/>
    <cellStyle name="差_Sheet1_2014年报人大表格正式(王焱)" xfId="2390"/>
    <cellStyle name="差_2012计划-11(2).8_广州市2016年市本级土地出让金收支计划情况表" xfId="2391"/>
    <cellStyle name="差_2012计划-11(2).8_市2015年预算（表8）" xfId="2392"/>
    <cellStyle name="好_2007年决算批复报人大表(正式）" xfId="2393"/>
    <cellStyle name="差_2012计划-11(2).9" xfId="2394"/>
    <cellStyle name="差_工贸 2010年一般预算支出情况等表（工贸处、以此为准）_2015年政府性基金预算草案（按快报数调整，剔除8个项目版本）" xfId="2395"/>
    <cellStyle name="差_2012计划-11(2).9_20121212晚最终版社保基金报人大草案附表" xfId="2396"/>
    <cellStyle name="差_不压减10%项目表（01.05）_4-7-政府性基金" xfId="2397"/>
    <cellStyle name="常规 9 2 2 2" xfId="2398"/>
    <cellStyle name="好_2007年决算批复报人大表(正式）_2015年市本级非税收入(政府性基金)收支计划表-已剔除转入一般公共预算8项基金" xfId="2399"/>
    <cellStyle name="差_2012计划-11(2).9_2015年财政专户管理资金预算草案" xfId="2400"/>
    <cellStyle name="好_2012计划-11(2).9_2015年政府性基金预算草案-(剔除8个项目版本)" xfId="2401"/>
    <cellStyle name="好_Book1_附表2：公共预算支出" xfId="2402"/>
    <cellStyle name="差_2012计划-11(2).9_2015年财政专户管理资金预算草案（按快报数）" xfId="2403"/>
    <cellStyle name="差_2012计划-11(2).9_2015年社保基金预算草案附表" xfId="2404"/>
    <cellStyle name="差_2012计划-11(2).9_2015年社保基金预算草案附表1.12" xfId="2405"/>
    <cellStyle name="好_2012计划-11(2).8_市2015年预算（表8）" xfId="2406"/>
    <cellStyle name="差_2012计划-11(2).9_2015年市本级国有资本经营收入决算表" xfId="2407"/>
    <cellStyle name="好_2008年连锁企业决算批复_附表9-12：财政专户" xfId="2408"/>
    <cellStyle name="差_2012计划-11(2).9_2015年政府性基金预算草案（按快报数调整，剔除8个项目版本）" xfId="2409"/>
    <cellStyle name="差_2012计划-11(2).9_2017年转移支付预算" xfId="2410"/>
    <cellStyle name="差_2012计划-11(2).9_4-7-政府性基金" xfId="2411"/>
    <cellStyle name="好_2008年预算_报人大草案附表印刷版(1月28日)" xfId="2412"/>
    <cellStyle name="差_2012计划-11(2).9_报人大草案附表印刷版(1月19日下班版本)" xfId="2413"/>
    <cellStyle name="差_卫生投入_复件 2015年偿债资金预算（2014(2).12.24）" xfId="2414"/>
    <cellStyle name="差_2012计划-11(2).9_报人大草案附表印刷版(1月28日)" xfId="2415"/>
    <cellStyle name="差_2012计划-11(2).9_附表2：公共预算支出" xfId="2416"/>
    <cellStyle name="差_2012计划-11(2).9_附表2-支出" xfId="2417"/>
    <cellStyle name="差_2012计划-11(2).9_广州市2016年市本级土地出让金收支计划情况表" xfId="2418"/>
    <cellStyle name="差_2012年附表" xfId="2419"/>
    <cellStyle name="差_卫生投入_附表9-12：财政专户" xfId="2420"/>
    <cellStyle name="差_2012年市本级非税收入(政府性基金)收支计划情况汇总表" xfId="2421"/>
    <cellStyle name="差_2012年市本级非税收入(政府性基金)收支计划情况汇总表_20121212晚最终版社保基金报人大草案附表" xfId="2422"/>
    <cellStyle name="差_2012年市本级非税收入(政府性基金)收支计划情况汇总表_2015年财政专户管理资金预算草案（按快报数）" xfId="2423"/>
    <cellStyle name="千位分隔 2" xfId="2424"/>
    <cellStyle name="差_2012年市本级非税收入(政府性基金)收支计划情况汇总表_2015年社保基金预算草案附表" xfId="2425"/>
    <cellStyle name="差_2012年市本级非税收入(政府性基金)收支计划情况汇总表_2015年社保基金预算草案附表1.12" xfId="2426"/>
    <cellStyle name="差_2012年市本级非税收入(政府性基金)收支计划情况汇总表_2015年市本级非税收入(政府性基金)收支计划表-已剔除转入一般公共预算8项基金" xfId="2427"/>
    <cellStyle name="差_2012年市本级非税收入(政府性基金)收支计划情况汇总表_2015年市本级国有资本经营收入决算表" xfId="2428"/>
    <cellStyle name="差_2012年市本级非税收入(政府性基金)收支计划情况汇总表_2015年政府性基金预算草案（按快报数调整，剔除8个项目版本）" xfId="2429"/>
    <cellStyle name="差_2012年市本级非税收入(政府性基金)收支计划情况汇总表_4-7-政府性基金" xfId="2430"/>
    <cellStyle name="差_2012年市本级非税收入(政府性基金)收支计划情况汇总表_报人大草案附表印刷版(1月19日下班版本)" xfId="2431"/>
    <cellStyle name="差_2012年市本级非税收入(政府性基金)收支计划情况汇总表_报人大草案附表印刷版(1月28日)" xfId="2432"/>
    <cellStyle name="差_2012年市本级非税收入(政府性基金)收支计划情况汇总表_附表13-15：国有资本经营收益" xfId="2433"/>
    <cellStyle name="差_2012年市本级非税收入(政府性基金)收支计划情况汇总表_附表2：公共预算支出" xfId="2434"/>
    <cellStyle name="差_2012年市本级非税收入(政府性基金)收支计划情况汇总表_附表9-12：财政专户" xfId="2435"/>
    <cellStyle name="差_2012年市本级非税收入(政府性基金)收支计划情况汇总表_广州市2014年市本级公共财政预算转移支付预算表" xfId="2436"/>
    <cellStyle name="差_2012年市本级非税收入(政府性基金)收支计划情况汇总表_广州市2016年财政专户管理资金预算报人大表格(按实绩数更新)" xfId="2437"/>
    <cellStyle name="差_2012年市本级非税收入(政府性基金)收支计划情况汇总表_广州市2016年市本级土地出让金收支计划情况表" xfId="2438"/>
    <cellStyle name="差_2012年向人大财经委材料_20121212晚最终版社保基金报人大草案附表" xfId="2439"/>
    <cellStyle name="差_2012年向人大财经委材料_2015年财政专户管理资金预算草案" xfId="2440"/>
    <cellStyle name="差_2012年向人大财经委材料_2015年财政专户管理资金预算草案（按快报数）" xfId="2441"/>
    <cellStyle name="差_2012年向人大财经委材料_2015年社保基金预算草案附表" xfId="2442"/>
    <cellStyle name="差_2012年向人大财经委材料_2015年社保基金预算草案附表1.12" xfId="2443"/>
    <cellStyle name="差_2012年向人大财经委材料_2015年政府性基金预算草案（按快报数调整，剔除8个项目版本）" xfId="2444"/>
    <cellStyle name="差_2012年向人大财经委材料_2015年政府性基金预算草案-(剔除8个项目版本)" xfId="2445"/>
    <cellStyle name="差_卫生投入_2014年非税（11" xfId="2446"/>
    <cellStyle name="好_2012计划-11(2).8_广州市2016年市本级土地出让金收支计划情况表" xfId="2447"/>
    <cellStyle name="好_复件_市本级2011年非税收入收支汇总表（12月18日）(1)_广州市2016年财政专户管理资金预算报人大表格(按实绩数更新)" xfId="2448"/>
    <cellStyle name="差_2012年向人大财经委材料_报人大草案附表印刷版(1月19日下班版本)" xfId="2449"/>
    <cellStyle name="差_2012年向人大财经委材料_附表2：公共预算支出" xfId="2450"/>
    <cellStyle name="差_2012年向人大财经委材料_附表2-支出" xfId="2451"/>
    <cellStyle name="差_2012年向人大财经委材料_附表9-12：财政专户" xfId="2452"/>
    <cellStyle name="差_2012年向人大财经委材料_广州市2016年财政专户管理资金预算报人大表格(按实绩数更新)" xfId="2453"/>
    <cellStyle name="差_2012年向人大财经委材料_广州市2016年市本级土地出让金收支计划情况表" xfId="2454"/>
    <cellStyle name="差_2012年预计执行" xfId="2455"/>
    <cellStyle name="好_卫生投入_报人大草案附表印刷版(1月28日)" xfId="2456"/>
    <cellStyle name="差_2012年预算执行情况和2013年预算（表格）10.23" xfId="2457"/>
    <cellStyle name="差_2013各项事业" xfId="2458"/>
    <cellStyle name="好_2012计划-11(2)(1).9_报人大草案附表印刷版(1月19日下班版本)" xfId="2459"/>
    <cellStyle name="差_2013年城维费、堤围费、教育费附加收支测算表（10" xfId="2460"/>
    <cellStyle name="差_2013年非税收入（公共财政预算）收支计划汇总表【10】30" xfId="2461"/>
    <cellStyle name="差_2015年一般公共预算财政（处室）代编预算情况表_2016年上会材料附件7" xfId="2462"/>
    <cellStyle name="差_2013年向市人大代表解释材料（附表3-8）2013.01.05刘殷" xfId="2463"/>
    <cellStyle name="差_2013年向市人大代表解释材料（最终版）" xfId="2464"/>
    <cellStyle name="好_(上局长办公会议稿) 2014-2015年会议费和“三公”经费统计表 (2014.11.16)_2016年上会材料附件7 - 副本" xfId="2465"/>
    <cellStyle name="差_2014-2015年收入预计(王炎)" xfId="2466"/>
    <cellStyle name="好_2007年决算批复报人大表(正式）_广州市2016年市本级土地出让金收支计划情况表" xfId="2467"/>
    <cellStyle name="差_2014年报人大表格正式(王焱)" xfId="2468"/>
    <cellStyle name="差_2014年非税（11" xfId="2469"/>
    <cellStyle name="千位分隔[0] 4 2 2" xfId="2470"/>
    <cellStyle name="差_2015年财政专户管理资金预算草案" xfId="2471"/>
    <cellStyle name="差_2015年财政专户管理资金预算草案（按快报数）" xfId="2472"/>
    <cellStyle name="差_民生投入_2015年政府性基金预算草案-(剔除8个项目版本)" xfId="2473"/>
    <cellStyle name="差_2015年社保基金预算草案附表" xfId="2474"/>
    <cellStyle name="差_2015年社保基金预算草案附表1.12" xfId="2475"/>
    <cellStyle name="差_2015年一般公共预算财政（处室）代编预算情况表" xfId="2476"/>
    <cellStyle name="差_2015年一般公共预算财政（处室）代编预算情况表_160119-广州市2016年市本级部门预算安排意见附表（19日上午时点数）" xfId="2477"/>
    <cellStyle name="好_2007年省、市财政批复决算情况表_2015年政府性基金预算草案-(剔除8个项目版本)" xfId="2478"/>
    <cellStyle name="差_2015年一般公共预算财政（处室）代编预算情况表_2015年三公上会稿" xfId="2479"/>
    <cellStyle name="差_2015年一般公共预算财政（处室）代编预算情况表_2016年会议费和“三公”经费预算（上会版2015.11.11）0" xfId="2480"/>
    <cellStyle name="差_2015年一般公共预算财政（处室）代编预算情况表_2016年上会材料附件7 - 副本" xfId="2481"/>
    <cellStyle name="差_2015年一般公共预算财政（处室）代编预算情况表_2017年市本级部门预算基本支出建议安排明细表" xfId="2482"/>
    <cellStyle name="差_2015年一般公共预算财政（处室）代编预算情况表_附表2" xfId="2483"/>
    <cellStyle name="差_2015年一般公共预算财政（处室）代编预算情况表_附表7-2、3" xfId="2484"/>
    <cellStyle name="差_2015年一般公共预算财政（处室）代编预算情况表_关于2017年市本级部门预算和财政专项资金安排的意见附表" xfId="2485"/>
    <cellStyle name="差_2015年一般公共预算财政（处室）代编预算情况表_关于2017年市本级部门预算和财政专项资金安排的意见附表（2016年11月8日）" xfId="2486"/>
    <cellStyle name="差_2015年一般公共预算财政（处室）代编预算情况表_关于2017年市本级部门预算和财政专项资金安排的意见附表（调整公用经费）" xfId="2487"/>
    <cellStyle name="差_2015年一般性转移支付项目附表1-3" xfId="2488"/>
    <cellStyle name="千位分隔[0] 2 2" xfId="2489"/>
    <cellStyle name="差_2015年预算草案-基金和专户" xfId="2490"/>
    <cellStyle name="差_2015年政府性基金预算草案（按快报数调整，剔除8个项目版本）" xfId="2491"/>
    <cellStyle name="差_2015年政府性基金预算草案-(剔除8个项目版本)" xfId="2492"/>
    <cellStyle name="好_2012年向人大财经委材料_附表2：公共预算支出" xfId="2493"/>
    <cellStyle name="好_不压减10%项目表（01.05）_广州市2016年财政专户管理资金预算报人大表格(按实绩数更新)" xfId="2494"/>
    <cellStyle name="差_2017年市本级部门预算基本支出建议安排明细表" xfId="2495"/>
    <cellStyle name="差_2017年转移支付预算指标下达情况" xfId="2496"/>
    <cellStyle name="差_2018年广州市市本级一般公共预算“三公”经费决算表" xfId="2497"/>
    <cellStyle name="差_非税（12" xfId="2498"/>
    <cellStyle name="差_4.2018年市本级一般公共预算支出决算表（三表，增加备注）" xfId="2499"/>
    <cellStyle name="差_4-7-政府性基金" xfId="2500"/>
    <cellStyle name="好_2012计划-11(2).8_2015年市本级国有资本经营收入决算表" xfId="2501"/>
    <cellStyle name="差_Book1" xfId="2502"/>
    <cellStyle name="差_Book1_20121212晚最终版社保基金报人大草案附表" xfId="2503"/>
    <cellStyle name="差_Book1_2014年报人大表格正式(王焱)" xfId="2504"/>
    <cellStyle name="差_Book1_2014年非税（11" xfId="2505"/>
    <cellStyle name="差_Book1_2015年财政专户管理资金预算草案" xfId="2506"/>
    <cellStyle name="差_Book1_2015年财政专户管理资金预算草案（按快报数）" xfId="2507"/>
    <cellStyle name="差_Book1_2015年社保基金预算草案附表1.12" xfId="2508"/>
    <cellStyle name="差_Book1_2015年市本级国有资本经营收入决算表" xfId="2509"/>
    <cellStyle name="好_2009年基金预算执行情况和2010年基金预算草案（正式）_广州市2016年市本级土地出让金收支计划情况表" xfId="2510"/>
    <cellStyle name="差_Book1_2015年政府性基金预算草案（按快报数调整，剔除8个项目版本）" xfId="2511"/>
    <cellStyle name="差_Book1_2015年政府性基金预算草案-(剔除8个项目版本)" xfId="2512"/>
    <cellStyle name="差_Book1_2017年转移支付预算" xfId="2513"/>
    <cellStyle name="差_Book1_附表13-15：国有资本经营收益" xfId="2514"/>
    <cellStyle name="好_2008内部用—人大附表_附表2-支出" xfId="2515"/>
    <cellStyle name="差_Book1_附表9-12：财政专户" xfId="2516"/>
    <cellStyle name="好_2012年市本级非税收入(政府性基金)收支计划情况汇总表_2015年政府性基金预算草案-(剔除8个项目版本)" xfId="2517"/>
    <cellStyle name="差_Book1_复件 2015年偿债资金预算（2014(2).12.24）" xfId="2518"/>
    <cellStyle name="好_不压减10%项目表（01.05）_2015年社保基金预算草案附表1.12" xfId="2519"/>
    <cellStyle name="差_Book1_广州市2016年市本级土地出让金收支计划情况表" xfId="2520"/>
    <cellStyle name="差_Book2(胥岩修改1(1).17）" xfId="2521"/>
    <cellStyle name="差_Book4" xfId="2522"/>
    <cellStyle name="差_Sheet1_2014年非税（11" xfId="2523"/>
    <cellStyle name="差_不压减10%项目表（01.05）_附表9-12：财政专户" xfId="2524"/>
    <cellStyle name="差_Sheet1_2015年财政专户管理资金预算草案" xfId="2525"/>
    <cellStyle name="差_Sheet1_2015年社保基金预算草案附表" xfId="2526"/>
    <cellStyle name="差_Sheet1_2015年市本级国有资本经营收入决算表" xfId="2527"/>
    <cellStyle name="差_Sheet1_2015年政府性基金预算草案（按快报数调整，剔除8个项目版本）" xfId="2528"/>
    <cellStyle name="差_Sheet1_2015年政府性基金预算草案-(剔除8个项目版本)" xfId="2529"/>
    <cellStyle name="差_Sheet1_2017年转移支付预算" xfId="2530"/>
    <cellStyle name="差_Sheet1_报人大草案附表印刷版(1月19日下班版本)" xfId="2531"/>
    <cellStyle name="好_2012计划-11(2).9_广州市2016年财政专户管理资金预算报人大表格(按实绩数更新)" xfId="2532"/>
    <cellStyle name="差_Sheet1_非税11" xfId="2533"/>
    <cellStyle name="差_Sheet1_附表13-15：国有资本经营收益" xfId="2534"/>
    <cellStyle name="好_市(区)本级支出" xfId="2535"/>
    <cellStyle name="差_Sheet1_附表2：公共预算支出" xfId="2536"/>
    <cellStyle name="差_Sheet1_附表9-12：财政专户" xfId="2537"/>
    <cellStyle name="差_广州市2014年市本级公共财政支出支出分类计划表" xfId="2538"/>
    <cellStyle name="差_Sheet1_复件 2015年偿债资金预算（2014(2).12.24）" xfId="2539"/>
    <cellStyle name="差_Sheet1_广州市2014年市本级公共财政预算转移支付预算表" xfId="2540"/>
    <cellStyle name="差_Sheet1_广州市2014年预计执行和2015年公共财政预算支出安排表(刘殷)" xfId="2541"/>
    <cellStyle name="差_Sheet1_广州市2016年市本级土地出让金收支计划情况表" xfId="2542"/>
    <cellStyle name="好_Book1_2014年非税（11" xfId="2543"/>
    <cellStyle name="差_Sheet3" xfId="2544"/>
    <cellStyle name="常规 3 2" xfId="2545"/>
    <cellStyle name="好 11 2" xfId="2546"/>
    <cellStyle name="好_2010财力计划表_报人大草案附表印刷版(1月28日)" xfId="2547"/>
    <cellStyle name="差_Sheet4" xfId="2548"/>
    <cellStyle name="常规 3 3" xfId="2549"/>
    <cellStyle name="差_报人大财经委2009" xfId="2550"/>
    <cellStyle name="差_报人大财经委2009_20121212晚最终版社保基金报人大草案附表" xfId="2551"/>
    <cellStyle name="差_分类（2012）" xfId="2552"/>
    <cellStyle name="差_报人大财经委2009_2014年报人大表格正式(王焱)" xfId="2553"/>
    <cellStyle name="差_报人大财经委2009_2015年财政专户管理资金预算草案" xfId="2554"/>
    <cellStyle name="差_报人大财经委2009_2015年财政专户管理资金预算草案（按快报数）" xfId="2555"/>
    <cellStyle name="差_报人大财经委2009_2015年社保基金预算草案附表1.12" xfId="2556"/>
    <cellStyle name="差_报人大财经委2009_2015年市本级非税收入(政府性基金)收支计划表-已剔除转入一般公共预算8项基金" xfId="2557"/>
    <cellStyle name="差_报人大财经委2009_2015年市本级国有资本经营收入决算表" xfId="2558"/>
    <cellStyle name="差_报人大财经委2009_2017年转移支付预算" xfId="2559"/>
    <cellStyle name="差_报人大财经委2009_4-7-政府性基金" xfId="2560"/>
    <cellStyle name="差_报人大财经委2009_报人大草案附表印刷版(1月28日)" xfId="2561"/>
    <cellStyle name="差_报人大财经委2009_非税11" xfId="2562"/>
    <cellStyle name="好_2012计划-11(2)(1).9_20121212晚最终版社保基金报人大草案附表" xfId="2563"/>
    <cellStyle name="差_报人大财经委2009_附表13-15：国有资本经营收益" xfId="2564"/>
    <cellStyle name="差_报人大财经委2009_附表9-12：财政专户" xfId="2565"/>
    <cellStyle name="差_报人大财经委2009_广州市2014年市本级公共财政预算转移支付预算表" xfId="2566"/>
    <cellStyle name="差_报人大财经委2009_广州市2016年财政专户管理资金预算报人大表格(按实绩数更新)" xfId="2567"/>
    <cellStyle name="好_2009年基金预算执行情况和2010年基金预算草案（正式）" xfId="2568"/>
    <cellStyle name="差_报人大草案附表印刷版(1月19日下班版本)" xfId="2569"/>
    <cellStyle name="差_报人大草案附表印刷版(1月28日)" xfId="2570"/>
    <cellStyle name="差_本级一般公共预算支出表（按功能分类）" xfId="2571"/>
    <cellStyle name="差_不压减10%项目表（01.05）_2014年报人大表格正式(王焱)" xfId="2572"/>
    <cellStyle name="差_不压减10%项目表（01.05）_2014年非税（11" xfId="2573"/>
    <cellStyle name="常规 7 3" xfId="2574"/>
    <cellStyle name="差_不压减10%项目表（01.05）_2015年财政专户管理资金预算草案" xfId="2575"/>
    <cellStyle name="差_无厘头_2014年报人大表格正式(王焱)" xfId="2576"/>
    <cellStyle name="差_不压减10%项目表（01.05）_2015年财政专户管理资金预算草案（按快报数）" xfId="2577"/>
    <cellStyle name="好_广州市和市本级2011年基金预算执行情况和2012年基金预算草案（12.5）_广州市2014年市本级公共财政预算转移支付预算表" xfId="2578"/>
    <cellStyle name="差_不压减10%项目表（01.05）_2015年社保基金预算草案附表" xfId="2579"/>
    <cellStyle name="常规 65 2_160119-广州市2016年市本级部门预算安排意见附表（19日上午时点数）" xfId="2580"/>
    <cellStyle name="差_不压减10%项目表（01.05）_2015年市本级非税收入(政府性基金)收支计划表-已剔除转入一般公共预算8项基金" xfId="2581"/>
    <cellStyle name="差_不压减10%项目表（01.05）_2015年市本级国有资本经营收入决算表" xfId="2582"/>
    <cellStyle name="差_民生投入_2015年政府性基金预算草案（按快报数调整，剔除8个项目版本）" xfId="2583"/>
    <cellStyle name="好_2007年省、市财政批复决算情况表_20121212晚最终版社保基金报人大草案附表" xfId="2584"/>
    <cellStyle name="好_广州市和市本级2011年基金预算执行情况和2012年基金预算草案(给刘殷)_4-7-政府性基金" xfId="2585"/>
    <cellStyle name="差_不压减10%项目表（01.05）_2015年政府性基金预算草案（按快报数调整，剔除8个项目版本）" xfId="2586"/>
    <cellStyle name="差_不压减10%项目表（01.05）_报人大草案附表印刷版(1月19日下班版本)" xfId="2587"/>
    <cellStyle name="差_不压减10%项目表（01.05）_报人大草案附表印刷版(1月28日)" xfId="2588"/>
    <cellStyle name="差_不压减10%项目表（01.05）_非税11" xfId="2589"/>
    <cellStyle name="差_不压减10%项目表（01.05）_附表13-15：国有资本经营收益" xfId="2590"/>
    <cellStyle name="好_广州市和市本级2011年基金预算执行情况和2012年基金预算草案（12.5）_报人大草案附表印刷版(1月19日下班版本)" xfId="2591"/>
    <cellStyle name="差_不压减10%项目表（01.05）_附表2-支出" xfId="2592"/>
    <cellStyle name="好_2012计划(2).xls—10.23_广州市2016年市本级土地出让金收支计划情况表" xfId="2593"/>
    <cellStyle name="好_2012年市本级非税收入(政府性基金)收支计划情况汇总表_2015年财政专户管理资金预算草案" xfId="2594"/>
    <cellStyle name="好_Book1_非税11" xfId="2595"/>
    <cellStyle name="差_不压减10%项目表（01.05）_复件 2015年偿债资金预算（2014(2).12.24）" xfId="2596"/>
    <cellStyle name="常规_项目计划表" xfId="2597"/>
    <cellStyle name="差_不压减10%项目表（01.05）_广州市2014年市本级公共财政预算转移支付预算表" xfId="2598"/>
    <cellStyle name="差_不压减10%项目表（01.05）_广州市2016年财政专户管理资金预算报人大表格(按实绩数更新)" xfId="2599"/>
    <cellStyle name="差_不压减10%项目表（01.05）_广州市2016年市本级土地出让金收支计划情况表" xfId="2600"/>
    <cellStyle name="差_非税（11.11）" xfId="2601"/>
    <cellStyle name="差_非税11" xfId="2602"/>
    <cellStyle name="差_非税收支" xfId="2603"/>
    <cellStyle name="差_附表13-15：国有资本经营收益" xfId="2604"/>
    <cellStyle name="差_附表2：公共预算支出" xfId="2605"/>
    <cellStyle name="差_附表2-支出" xfId="2606"/>
    <cellStyle name="差_附表9-12：财政专户" xfId="2607"/>
    <cellStyle name="差_复件 2015年偿债资金预算（2014(2).12.24）" xfId="2608"/>
    <cellStyle name="差_复件_市本级2011年非税收入收支汇总表（12月18日）(1)" xfId="2609"/>
    <cellStyle name="常规 2 3_12182018年转移支付预算情况表" xfId="2610"/>
    <cellStyle name="好_2011年基金支出计划汇总表（给处室再核对）_广州市2016年市本级土地出让金收支计划情况表" xfId="2611"/>
    <cellStyle name="差_复件_市本级2011年非税收入收支汇总表（12月18日）(1)_20121212晚最终版社保基金报人大草案附表" xfId="2612"/>
    <cellStyle name="常规 9 2_2012年向人大财经委材料" xfId="2613"/>
    <cellStyle name="差_复件_市本级2011年非税收入收支汇总表（12月18日）(1)_2014年报人大表格正式(王焱)" xfId="2614"/>
    <cellStyle name="差_复件_市本级2011年非税收入收支汇总表（12月18日）(1)_2014年非税（11" xfId="2615"/>
    <cellStyle name="差_复件_市本级2011年非税收入收支汇总表（12月18日）(1)_2015年财政专户管理资金预算草案" xfId="2616"/>
    <cellStyle name="差_复件_市本级2011年非税收入收支汇总表（12月18日）(1)_2015年财政专户管理资金预算草案（按快报数）" xfId="2617"/>
    <cellStyle name="常规 5_12182018年转移支付预算情况表" xfId="2618"/>
    <cellStyle name="差_复件_市本级2011年非税收入收支汇总表（12月18日）(1)_2015年社保基金预算草案附表" xfId="2619"/>
    <cellStyle name="差_复件_市本级2011年非税收入收支汇总表（12月18日）(1)_2015年社保基金预算草案附表1.12" xfId="2620"/>
    <cellStyle name="差_一般预算收入(11.28)_2014年报人大表格正式(王焱)" xfId="2621"/>
    <cellStyle name="差_复件_市本级2011年非税收入收支汇总表（12月18日）(1)_2015年政府性基金预算草案（按快报数调整，剔除8个项目版本）" xfId="2622"/>
    <cellStyle name="差_复件_市本级2011年非税收入收支汇总表（12月18日）(1)_报人大草案附表印刷版(1月19日下班版本)" xfId="2623"/>
    <cellStyle name="差_复件_市本级2011年非税收入收支汇总表（12月18日）(1)_非税11" xfId="2624"/>
    <cellStyle name="差_复件_市本级2011年非税收入收支汇总表（12月18日）(1)_附表13-15：国有资本经营收益" xfId="2625"/>
    <cellStyle name="差_民生投入_附表9-12：财政专户" xfId="2626"/>
    <cellStyle name="差_复件_市本级2011年非税收入收支汇总表（12月18日）(1)_附表2-支出" xfId="2627"/>
    <cellStyle name="好_人大会议材料(预算处内部使用）(2.16)_2015年市本级国有资本经营收入决算表" xfId="2628"/>
    <cellStyle name="差_复件_市本级2011年非税收入收支汇总表（12月18日）(1)_广州市2014年预计执行和2015年公共财政预算支出安排表(刘殷)" xfId="2629"/>
    <cellStyle name="差_复件_市本级2011年非税收入收支汇总表（12月18日）(1)_广州市2016年财政专户管理资金预算报人大表格(按实绩数更新)" xfId="2630"/>
    <cellStyle name="好_2009年基金预算执行情况和2010年基金预算草案（正式）_2015年市本级国有资本经营收入决算表" xfId="2631"/>
    <cellStyle name="好_广州市和市本级2011年基金预算执行情况和2012年基金预算草案(给刘殷)_2015年财政专户管理资金预算草案" xfId="2632"/>
    <cellStyle name="好_无厘头_2015年政府性基金预算草案（按快报数调整，剔除8个项目版本）" xfId="2633"/>
    <cellStyle name="差_给区县—07年决算批复核对表_2015年财政专户管理资金预算草案" xfId="2634"/>
    <cellStyle name="好_2011年基金支出计划汇总表（给处室再核对）" xfId="2635"/>
    <cellStyle name="差_给区县—07年决算批复核对表_2015年财政专户管理资金预算草案（按快报数）" xfId="2636"/>
    <cellStyle name="差_给区县—07年决算批复核对表_2015年社保基金预算草案附表" xfId="2637"/>
    <cellStyle name="差_给区县—07年决算批复核对表_2015年社保基金预算草案附表1.12" xfId="2638"/>
    <cellStyle name="差_给区县—07年决算批复核对表_2015年市本级非税收入(政府性基金)收支计划表-已剔除转入一般公共预算8项基金" xfId="2639"/>
    <cellStyle name="好_2012年向人大财经委材料_2015年社保基金预算草案附表1.12" xfId="2640"/>
    <cellStyle name="差_给区县—07年决算批复核对表_2015年市本级国有资本经营收入决算表" xfId="2641"/>
    <cellStyle name="常规 59" xfId="2642"/>
    <cellStyle name="常规 64" xfId="2643"/>
    <cellStyle name="差_给区县—07年决算批复核对表_2015年政府性基金预算草案-(剔除8个项目版本)" xfId="2644"/>
    <cellStyle name="差_给区县—07年决算批复核对表_4-7-政府性基金" xfId="2645"/>
    <cellStyle name="差_给区县—07年决算批复核对表_报人大草案附表印刷版(1月19日下班版本)" xfId="2646"/>
    <cellStyle name="差_给区县—07年决算批复核对表_报人大草案附表印刷版(1月28日)" xfId="2647"/>
    <cellStyle name="差_给区县—07年决算批复核对表_附表2：公共预算支出" xfId="2648"/>
    <cellStyle name="差_给区县—07年决算批复核对表_附表2-支出" xfId="2649"/>
    <cellStyle name="差_给区县—07年决算批复核对表_附表9-12：财政专户" xfId="2650"/>
    <cellStyle name="差_给区县—07年决算批复核对表_广州市2016年财政专户管理资金预算报人大表格(按实绩数更新)" xfId="2651"/>
    <cellStyle name="差_给区县—07年决算批复核对表_广州市2016年市本级土地出让金收支计划情况表" xfId="2652"/>
    <cellStyle name="好_2012计划-11(2).8" xfId="2653"/>
    <cellStyle name="差_工贸 2010年一般预算支出情况等表（工贸处、以此为准）_20121212晚最终版社保基金报人大草案附表" xfId="2654"/>
    <cellStyle name="差_卫生投入_广州市2014年市本级公共财政预算转移支付预算表" xfId="2655"/>
    <cellStyle name="差_工贸 2010年一般预算支出情况等表（工贸处、以此为准）_2014年报人大表格正式(王焱)" xfId="2656"/>
    <cellStyle name="差_工贸 2010年一般预算支出情况等表（工贸处、以此为准）_2014年非税（11" xfId="2657"/>
    <cellStyle name="差_工贸 2010年一般预算支出情况等表（工贸处、以此为准）_2015年社保基金预算草案附表" xfId="2658"/>
    <cellStyle name="常规 2 7_2014.1-15" xfId="2659"/>
    <cellStyle name="差_工贸 2010年一般预算支出情况等表（工贸处、以此为准）_2015年社保基金预算草案附表1.12" xfId="2660"/>
    <cellStyle name="好_给区县—07年决算批复核对表_20121212晚最终版社保基金报人大草案附表" xfId="2661"/>
    <cellStyle name="差_工贸 2010年一般预算支出情况等表（工贸处、以此为准）_2015年市本级非税收入(政府性基金)收支计划表-已剔除转入一般公共预算8项基金" xfId="2662"/>
    <cellStyle name="差_工贸 2010年一般预算支出情况等表（工贸处、以此为准）_2017年转移支付预算" xfId="2663"/>
    <cellStyle name="差_工贸 2010年一般预算支出情况等表（工贸处、以此为准）_4-7-政府性基金" xfId="2664"/>
    <cellStyle name="差_工贸 2010年一般预算支出情况等表（工贸处、以此为准）_报人大草案附表印刷版(1月19日下班版本)" xfId="2665"/>
    <cellStyle name="差_工贸 2010年一般预算支出情况等表（工贸处、以此为准）_附表13-15：国有资本经营收益" xfId="2666"/>
    <cellStyle name="差_工贸 2010年一般预算支出情况等表（工贸处、以此为准）_附表2：公共预算支出" xfId="2667"/>
    <cellStyle name="差_工贸 2010年一般预算支出情况等表（工贸处、以此为准）_附表2-支出" xfId="2668"/>
    <cellStyle name="超链接 3" xfId="2669"/>
    <cellStyle name="差_工贸 2010年一般预算支出情况等表（工贸处、以此为准）_附表9-12：财政专户" xfId="2670"/>
    <cellStyle name="差_工贸 2010年一般预算支出情况等表（工贸处、以此为准）_复件 2015年偿债资金预算（2014(2).12.24）" xfId="2671"/>
    <cellStyle name="差_工贸 2010年一般预算支出情况等表（工贸处、以此为准）_广州市2014年预计执行和2015年公共财政预算支出安排表(刘殷)" xfId="2672"/>
    <cellStyle name="差_工贸 2010年一般预算支出情况等表（工贸处、以此为准）_广州市2016年财政专户管理资金预算报人大表格(按实绩数更新)" xfId="2673"/>
    <cellStyle name="差_工贸 2010年一般预算支出情况等表（工贸处、以此为准）_广州市2016年市本级土地出让金收支计划情况表" xfId="2674"/>
    <cellStyle name="好_基金2012.12" xfId="2675"/>
    <cellStyle name="差_关于2017年市本级部门预算和财政专项资金安排的意见附表" xfId="2676"/>
    <cellStyle name="差_三农_2015年政府性基金预算草案-(剔除8个项目版本)" xfId="2677"/>
    <cellStyle name="好_(上局长办公会议稿) 2014-2015年会议费和“三公”经费统计表 (2014.11.16)_2016年上会材料附件7" xfId="2678"/>
    <cellStyle name="差_关于2017年市本级部门预算和财政专项资金安排的意见附表（调整公用经费）" xfId="2679"/>
    <cellStyle name="差_无厘头" xfId="2680"/>
    <cellStyle name="差_广州市2012年基金预算执行情况和2013年基金预算草案(对比表)" xfId="2681"/>
    <cellStyle name="差_广州市2014年市本级公共财政预算支出预算表(胥岩1(1).15）" xfId="2682"/>
    <cellStyle name="差_广州市2014年一级企业国资收益上缴一览表" xfId="2683"/>
    <cellStyle name="差_广州市2015年十件民生实事市本级预算情况表" xfId="2684"/>
    <cellStyle name="差_广州市2016年财政专户管理资金预算报人大表格(按实绩数更新)" xfId="2685"/>
    <cellStyle name="好_2012计划-11(2).8_2015年财政专户管理资金预算草案" xfId="2686"/>
    <cellStyle name="差_广州市2016年市本级土地出让金收支计划情况表" xfId="2687"/>
    <cellStyle name="差_广州市本级2013年基金预算草案11.12" xfId="2688"/>
    <cellStyle name="好_广州市和市本级2011年基金预算执行情况和2012年基金预算草案(给刘殷)_2015年政府性基金预算草案-(剔除8个项目版本)" xfId="2689"/>
    <cellStyle name="差_广州市和市本级2011年基金预算执行情况和2012年基金预算草案（12.5）" xfId="2690"/>
    <cellStyle name="差_广州市和市本级2011年基金预算执行情况和2012年基金预算草案（12.5）_20121212晚最终版社保基金报人大草案附表" xfId="2691"/>
    <cellStyle name="差_广州市和市本级2011年基金预算执行情况和2012年基金预算草案（12.5）_2014年报人大表格正式(王焱)" xfId="2692"/>
    <cellStyle name="差_广州市和市本级2011年基金预算执行情况和2012年基金预算草案（12.5）_2015年财政专户管理资金预算草案" xfId="2693"/>
    <cellStyle name="差_广州市和市本级2011年基金预算执行情况和2012年基金预算草案（12.5）_2015年财政专户管理资金预算草案（按快报数）" xfId="2694"/>
    <cellStyle name="差_广州市和市本级2011年基金预算执行情况和2012年基金预算草案（12.5）_2015年市本级非税收入(政府性基金)收支计划表-已剔除转入一般公共预算8项基金" xfId="2695"/>
    <cellStyle name="差_广州市和市本级2011年基金预算执行情况和2012年基金预算草案（12.5）_2015年市本级国有资本经营收入决算表" xfId="2696"/>
    <cellStyle name="好_2010年基金预算执行情况和2011年基金预算草案（人大通过正式版）_2015年财政专户管理资金预算草案（按快报数）" xfId="2697"/>
    <cellStyle name="差_广州市和市本级2011年基金预算执行情况和2012年基金预算草案（12.5）_2015年政府性基金预算草案-(剔除8个项目版本)" xfId="2698"/>
    <cellStyle name="差_广州市和市本级2011年基金预算执行情况和2012年基金预算草案（12.5）_2017年转移支付预算" xfId="2699"/>
    <cellStyle name="差_广州市和市本级2011年基金预算执行情况和2012年基金预算草案（12.5）_4-7-政府性基金" xfId="2700"/>
    <cellStyle name="差_广州市和市本级2011年基金预算执行情况和2012年基金预算草案（12.5）_报人大草案附表印刷版(1月28日)" xfId="2701"/>
    <cellStyle name="差_广州市和市本级2011年基金预算执行情况和2012年基金预算草案（12.5）_附表2-支出" xfId="2702"/>
    <cellStyle name="差_广州市和市本级2011年基金预算执行情况和2012年基金预算草案（12.5）_附表9-12：财政专户" xfId="2703"/>
    <cellStyle name="差_广州市和市本级2011年基金预算执行情况和2012年基金预算草案（12.5）_广州市2014年市本级公共财政预算转移支付预算表" xfId="2704"/>
    <cellStyle name="差_广州市和市本级2011年基金预算执行情况和2012年基金预算草案（12.5）_广州市2014年预计执行和2015年公共财政预算支出安排表(刘殷)" xfId="2705"/>
    <cellStyle name="差_广州市和市本级2011年基金预算执行情况和2012年基金预算草案（12.5）_广州市2016年财政专户管理资金预算报人大表格(按实绩数更新)" xfId="2706"/>
    <cellStyle name="好_12年财力表9(1).20（提供殷）_2015年社保基金预算草案附表" xfId="2707"/>
    <cellStyle name="差_广州市和市本级2011年基金预算执行情况和2012年基金预算草案（12.5）_广州市2016年市本级土地出让金收支计划情况表" xfId="2708"/>
    <cellStyle name="差_广州市和市本级2011年基金预算执行情况和2012年基金预算草案(给刘殷)_20121212晚最终版社保基金报人大草案附表" xfId="2709"/>
    <cellStyle name="差_广州市和市本级2011年基金预算执行情况和2012年基金预算草案(给刘殷)_2015年社保基金预算草案附表" xfId="2710"/>
    <cellStyle name="差_广州市和市本级2011年基金预算执行情况和2012年基金预算草案(给刘殷)_2015年社保基金预算草案附表1.12" xfId="2711"/>
    <cellStyle name="好_2011年基金支出计划汇总表（给处室再核对）_2015年政府性基金预算草案-(剔除8个项目版本)" xfId="2712"/>
    <cellStyle name="差_广州市和市本级2011年基金预算执行情况和2012年基金预算草案(给刘殷)_2015年政府性基金预算草案-(剔除8个项目版本)" xfId="2713"/>
    <cellStyle name="差_广州市和市本级2011年基金预算执行情况和2012年基金预算草案(给刘殷)_报人大草案附表印刷版(1月28日)" xfId="2714"/>
    <cellStyle name="差_广州市和市本级2011年基金预算执行情况和2012年基金预算草案(给刘殷)_附表2：公共预算支出" xfId="2715"/>
    <cellStyle name="差_广州市和市本级2011年基金预算执行情况和2012年基金预算草案(给刘殷)_附表2-支出" xfId="2716"/>
    <cellStyle name="好_2011-2012年市本级“三农”投入情况表_2015年市本级国有资本经营收入决算表" xfId="2717"/>
    <cellStyle name="差_广州市和市本级2011年基金预算执行情况和2012年基金预算草案(给刘殷)_附表9-12：财政专户" xfId="2718"/>
    <cellStyle name="差_广州市和市本级2011年基金预算执行情况和2012年基金预算草案(给刘殷)_广州市2016年财政专户管理资金预算报人大表格(按实绩数更新)" xfId="2719"/>
    <cellStyle name="好_广州市和市本级2011年基金预算执行情况和2012年基金预算草案（12.5）_2014年报人大表格正式(王焱)" xfId="2720"/>
    <cellStyle name="差_广州市和市本级2011年基金预算执行情况和2012年基金预算草案(给刘殷)_市2015年预算（表8）" xfId="2721"/>
    <cellStyle name="差_基本支出和“三公”经费公开模板" xfId="2722"/>
    <cellStyle name="差_基金" xfId="2723"/>
    <cellStyle name="好 9 2" xfId="2724"/>
    <cellStyle name="差_教育（2013）" xfId="2725"/>
    <cellStyle name="差_经建处" xfId="2726"/>
    <cellStyle name="差_民生投入_20121212晚最终版社保基金报人大草案附表" xfId="2727"/>
    <cellStyle name="差_民生投入_2014年报人大表格正式(王焱)" xfId="2728"/>
    <cellStyle name="差_民生投入_2014年非税（11" xfId="2729"/>
    <cellStyle name="差_民生投入_2015年财政专户管理资金预算草案" xfId="2730"/>
    <cellStyle name="差_民生投入_2015年财政专户管理资金预算草案（按快报数）" xfId="2731"/>
    <cellStyle name="差_民生投入_2015年社保基金预算草案附表" xfId="2732"/>
    <cellStyle name="常规 8" xfId="2733"/>
    <cellStyle name="好 16" xfId="2734"/>
    <cellStyle name="好 21" xfId="2735"/>
    <cellStyle name="差_民生投入_2015年社保基金预算草案附表1.12" xfId="2736"/>
    <cellStyle name="差_民生投入_2015年市本级国有资本经营收入决算表" xfId="2737"/>
    <cellStyle name="差_民生投入_2017年转移支付预算" xfId="2738"/>
    <cellStyle name="好_2012计划-11(2)(1).9_报人大草案附表印刷版(1月28日)" xfId="2739"/>
    <cellStyle name="差_民生投入_4-7-政府性基金" xfId="2740"/>
    <cellStyle name="差_民生投入_报人大草案附表印刷版(1月19日下班版本)" xfId="2741"/>
    <cellStyle name="差_民生投入_报人大草案附表印刷版(1月28日)" xfId="2742"/>
    <cellStyle name="差_民生投入_非税11" xfId="2743"/>
    <cellStyle name="差_民生投入_附表2：公共预算支出" xfId="2744"/>
    <cellStyle name="好_2011年基金支出计划汇总表（给处室再核对）_2015年政府性基金预算草案（按快报数调整，剔除8个项目版本）" xfId="2745"/>
    <cellStyle name="差_民生投入_附表2-支出" xfId="2746"/>
    <cellStyle name="差_民生投入_复件 2015年偿债资金预算（2014(2).12.24）" xfId="2747"/>
    <cellStyle name="好_附表9-12：财政专户" xfId="2748"/>
    <cellStyle name="差_民生投入_广州市2014年市本级公共财政预算转移支付预算表" xfId="2749"/>
    <cellStyle name="差_民生投入_广州市2016年财政专户管理资金预算报人大表格(按实绩数更新)" xfId="2750"/>
    <cellStyle name="差_民生投入_广州市2016年市本级土地出让金收支计划情况表" xfId="2751"/>
    <cellStyle name="差_南沙" xfId="2752"/>
    <cellStyle name="差_农业处专项工作附表" xfId="2753"/>
    <cellStyle name="差_其他支出（2012）" xfId="2754"/>
    <cellStyle name="差_人大会议材料(预算处内部使用）(2.16)" xfId="2755"/>
    <cellStyle name="好_07决算批复表—-给小赖对数(2)9_广州市2016年财政专户管理资金预算报人大表格(按实绩数更新)" xfId="2756"/>
    <cellStyle name="差_人大会议材料(预算处内部使用）(2.16)_2015年财政专户管理资金预算草案" xfId="2757"/>
    <cellStyle name="差_人大会议材料(预算处内部使用）(2.16)_2015年财政专户管理资金预算草案（按快报数）" xfId="2758"/>
    <cellStyle name="差_人大会议材料(预算处内部使用）(2.16)_2015年社保基金预算草案附表" xfId="2759"/>
    <cellStyle name="差_人大会议材料(预算处内部使用）(2.16)_2015年社保基金预算草案附表1.12" xfId="2760"/>
    <cellStyle name="差_人大会议材料(预算处内部使用）(2.16)_2015年市本级非税收入(政府性基金)收支计划表-已剔除转入一般公共预算8项基金" xfId="2761"/>
    <cellStyle name="差_人大会议材料(预算处内部使用）(2.16)_2015年市本级国有资本经营收入决算表" xfId="2762"/>
    <cellStyle name="差_人大会议材料(预算处内部使用）(2.16)_2015年政府性基金预算草案（按快报数调整，剔除8个项目版本）" xfId="2763"/>
    <cellStyle name="差_人大会议材料(预算处内部使用）(2.16)_4-7-政府性基金" xfId="2764"/>
    <cellStyle name="差_人大会议材料(预算处内部使用）(2.16)_广州市2016年财政专户管理资金预算报人大表格(按实绩数更新)" xfId="2765"/>
    <cellStyle name="好_2011年基金支出计划汇总表（给处室再核对）_广州市2014年预计执行和2015年公共财政预算支出安排表(刘殷)" xfId="2766"/>
    <cellStyle name="差_人大会议材料(预算处内部使用）(2.16)_广州市2016年市本级土地出让金收支计划情况表" xfId="2767"/>
    <cellStyle name="差_人大会议材料(预算处内部使用）(2.16)_市2015年预算（表8）" xfId="2768"/>
    <cellStyle name="差_三农" xfId="2769"/>
    <cellStyle name="差_三农_2015年财政专户管理资金预算草案" xfId="2770"/>
    <cellStyle name="差_三农_2015年财政专户管理资金预算草案（按快报数）" xfId="2771"/>
    <cellStyle name="差_三农_2015年社保基金预算草案附表" xfId="2772"/>
    <cellStyle name="差_三农_2015年社保基金预算草案附表1.12" xfId="2773"/>
    <cellStyle name="差_越秀区2013年市十件民生实事(报市局)" xfId="2774"/>
    <cellStyle name="差_三农_2015年市本级国有资本经营收入决算表" xfId="2775"/>
    <cellStyle name="差_三农_2015年政府性基金预算草案（按快报数调整，剔除8个项目版本）" xfId="2776"/>
    <cellStyle name="差_三农_2017年转移支付预算" xfId="2777"/>
    <cellStyle name="好_2012年市本级非税收入(政府性基金)收支计划情况汇总表_2015年社保基金预算草案附表" xfId="2778"/>
    <cellStyle name="好_2015年市本级国有资本经营收入决算表" xfId="2779"/>
    <cellStyle name="差_三农_4-7-政府性基金" xfId="2780"/>
    <cellStyle name="差_三农_报人大草案附表印刷版(1月19日下班版本)" xfId="2781"/>
    <cellStyle name="差_三农_附表2-支出" xfId="2782"/>
    <cellStyle name="差_三农_附表9-12：财政专户" xfId="2783"/>
    <cellStyle name="好_12年财力表9(1).20（提供殷）_广州市2016年市本级土地出让金收支计划情况表" xfId="2784"/>
    <cellStyle name="差_三农_广州市2016年财政专户管理资金预算报人大表格(按实绩数更新)" xfId="2785"/>
    <cellStyle name="差_三农_广州市2016年市本级土地出让金收支计划情况表" xfId="2786"/>
    <cellStyle name="差_社保基金处" xfId="2787"/>
    <cellStyle name="差_市(区)本级支出" xfId="2788"/>
    <cellStyle name="差_卫生投入_20121212晚最终版社保基金报人大草案附表" xfId="2789"/>
    <cellStyle name="差_卫生投入_2014年报人大表格正式(王焱)" xfId="2790"/>
    <cellStyle name="差_卫生投入_2015年财政专户管理资金预算草案" xfId="2791"/>
    <cellStyle name="差_卫生投入_2015年财政专户管理资金预算草案（按快报数）" xfId="2792"/>
    <cellStyle name="差_卫生投入_2015年市本级国有资本经营收入决算表" xfId="2793"/>
    <cellStyle name="差_卫生投入_2015年政府性基金预算草案（按快报数调整，剔除8个项目版本）" xfId="2794"/>
    <cellStyle name="常规 36 2" xfId="2795"/>
    <cellStyle name="差_卫生投入_2015年政府性基金预算草案-(剔除8个项目版本)" xfId="2796"/>
    <cellStyle name="差_卫生投入_2017年转移支付预算" xfId="2797"/>
    <cellStyle name="差_卫生投入_4-7-政府性基金" xfId="2798"/>
    <cellStyle name="好_2009年基金预算执行情况和2010年基金预算草案（正式）_2014年报人大表格正式(王焱)" xfId="2799"/>
    <cellStyle name="好_2012计划-11(2)(1).9_2015年社保基金预算草案附表1.12" xfId="2800"/>
    <cellStyle name="差_卫生投入_报人大草案附表印刷版(1月19日下班版本)" xfId="2801"/>
    <cellStyle name="千位分隔[0] 5 2 2" xfId="2802"/>
    <cellStyle name="差_卫生投入_非税11" xfId="2803"/>
    <cellStyle name="差_卫生投入_附表13-15：国有资本经营收益" xfId="2804"/>
    <cellStyle name="好_分类（2012）" xfId="2805"/>
    <cellStyle name="差_卫生投入_附表2：公共预算支出" xfId="2806"/>
    <cellStyle name="差_卫生投入_附表2-支出" xfId="2807"/>
    <cellStyle name="差_卫生投入_广州市2014年预计执行和2015年公共财政预算支出安排表(刘殷)" xfId="2808"/>
    <cellStyle name="差_无厘头_2014年非税（11" xfId="2809"/>
    <cellStyle name="差_无厘头_2015年财政专户管理资金预算草案" xfId="2810"/>
    <cellStyle name="差_无厘头_2015年财政专户管理资金预算草案（按快报数）" xfId="2811"/>
    <cellStyle name="常规 27" xfId="2812"/>
    <cellStyle name="常规 32" xfId="2813"/>
    <cellStyle name="差_无厘头_2015年社保基金预算草案附表" xfId="2814"/>
    <cellStyle name="常规 10_12182018年转移支付预算情况表" xfId="2815"/>
    <cellStyle name="差_无厘头_2015年社保基金预算草案附表1.12" xfId="2816"/>
    <cellStyle name="好_2012年市本级非税收入(政府性基金)收支计划情况汇总表_2015年市本级非税收入(政府性基金)收支计划表-已剔除转入一般公共预算8项基金" xfId="2817"/>
    <cellStyle name="差_无厘头_2015年市本级非税收入(政府性基金)收支计划表-已剔除转入一般公共预算8项基金" xfId="2818"/>
    <cellStyle name="差_无厘头_2015年市本级国有资本经营收入决算表" xfId="2819"/>
    <cellStyle name="差_无厘头_2015年政府性基金预算草案（按快报数调整，剔除8个项目版本）" xfId="2820"/>
    <cellStyle name="好_Book1_2015年市本级国有资本经营收入决算表" xfId="2821"/>
    <cellStyle name="差_无厘头_2015年政府性基金预算草案-(剔除8个项目版本)" xfId="2822"/>
    <cellStyle name="差_无厘头_2017年转移支付预算" xfId="2823"/>
    <cellStyle name="差_无厘头_4-7-政府性基金" xfId="2824"/>
    <cellStyle name="差_无厘头_报人大草案附表印刷版(1月19日下班版本)" xfId="2825"/>
    <cellStyle name="差_无厘头_报人大草案附表印刷版(1月28日)" xfId="2826"/>
    <cellStyle name="差_无厘头_非税11" xfId="2827"/>
    <cellStyle name="差_无厘头_附表13-15：国有资本经营收益" xfId="2828"/>
    <cellStyle name="好_Sheet2" xfId="2829"/>
    <cellStyle name="差_无厘头_附表2：公共预算支出" xfId="2830"/>
    <cellStyle name="差_无厘头_附表2-支出" xfId="2831"/>
    <cellStyle name="差_无厘头_复件 2015年偿债资金预算（2014(2).12.24）" xfId="2832"/>
    <cellStyle name="差_无厘头_广州市2016年财政专户管理资金预算报人大表格(按实绩数更新)" xfId="2833"/>
    <cellStyle name="差_一般预算收入(11.28)_20121212晚最终版社保基金报人大草案附表" xfId="2834"/>
    <cellStyle name="差_一般预算收入(11.28)_2015年社保基金预算草案附表" xfId="2835"/>
    <cellStyle name="差_一般预算收入(11.28)_2015年市本级非税收入(政府性基金)收支计划表-已剔除转入一般公共预算8项基金" xfId="2836"/>
    <cellStyle name="差_一般预算收入(11.28)_2015年市本级国有资本经营收入决算表" xfId="2837"/>
    <cellStyle name="差_一般预算收入(11.28)_2015年政府性基金预算草案（按快报数调整，剔除8个项目版本）" xfId="2838"/>
    <cellStyle name="差_一般预算收入(11.28)_2015年政府性基金预算草案-(剔除8个项目版本)" xfId="2839"/>
    <cellStyle name="好_2009年基金预算执行情况和2010年基金预算草案（正式）_广州市2014年预计执行和2015年公共财政预算支出安排表(刘殷)" xfId="2840"/>
    <cellStyle name="差_一般预算收入(11.28)_2017年转移支付预算" xfId="2841"/>
    <cellStyle name="差_一般预算收入(11.28)_4-7-政府性基金" xfId="2842"/>
    <cellStyle name="好_2011－2012年对区县转移支付情况2-22" xfId="2843"/>
    <cellStyle name="差_一般预算收入(11.28)_报人大草案附表印刷版(1月19日下班版本)" xfId="2844"/>
    <cellStyle name="差_一般预算收入(11.28)_报人大草案附表印刷版(1月28日)" xfId="2845"/>
    <cellStyle name="好_2011年省、市决算批复情况表_2015年政府性基金预算草案（按快报数调整，剔除8个项目版本）" xfId="2846"/>
    <cellStyle name="好_2012计划-11(2)(1).9_4-7-政府性基金" xfId="2847"/>
    <cellStyle name="差_一般预算收入(11.28)_非税11" xfId="2848"/>
    <cellStyle name="差_一般预算收入(11.28)_附表2：公共预算支出" xfId="2849"/>
    <cellStyle name="差_一般预算收入(11.28)_附表2-支出" xfId="2850"/>
    <cellStyle name="差_一般预算收入(11.28)_附表9-12：财政专户" xfId="2851"/>
    <cellStyle name="差_一般预算收入(11.28)_复件 2015年偿债资金预算（2014(2).12.24）" xfId="2852"/>
    <cellStyle name="差_一般预算收入(11.28)_广州市2014年市本级公共财政预算转移支付预算表" xfId="2853"/>
    <cellStyle name="好_不压减10%项目表（01.05）_非税11" xfId="2854"/>
    <cellStyle name="差_一般预算收入(11.28)_广州市2014年预计执行和2015年公共财政预算支出安排表(刘殷)" xfId="2855"/>
    <cellStyle name="差_一般预算收入(11.28)_广州市2016年市本级土地出让金收支计划情况表" xfId="2856"/>
    <cellStyle name="差_粤财预函（2018）17号附件2：政府决算公开模板" xfId="2857"/>
    <cellStyle name="差_支出计划" xfId="2858"/>
    <cellStyle name="常规 11" xfId="2859"/>
    <cellStyle name="常规 11 2" xfId="2860"/>
    <cellStyle name="常规 11 2 2" xfId="2861"/>
    <cellStyle name="常规 11 4" xfId="2862"/>
    <cellStyle name="常规 11_09年财力平衡表" xfId="2863"/>
    <cellStyle name="常规 12 2" xfId="2864"/>
    <cellStyle name="常规 12 3" xfId="2865"/>
    <cellStyle name="常规 12_12182018年转移支付预算情况表" xfId="2866"/>
    <cellStyle name="常规 12_2012年向人大财经委材料" xfId="2867"/>
    <cellStyle name="常规 12_2012年向人大财经委材料 2" xfId="2868"/>
    <cellStyle name="常规 13" xfId="2869"/>
    <cellStyle name="好_07决算批复表—-给小赖对数(2)9_2015年市本级非税收入(政府性基金)收支计划表-已剔除转入一般公共预算8项基金" xfId="2870"/>
    <cellStyle name="常规 14 2" xfId="2871"/>
    <cellStyle name="常规 14 3" xfId="2872"/>
    <cellStyle name="常规 14_12182018年转移支付预算情况表" xfId="2873"/>
    <cellStyle name="常规 15 2" xfId="2874"/>
    <cellStyle name="常规 20 2" xfId="2875"/>
    <cellStyle name="常规 15_12182018年转移支付预算情况表" xfId="2876"/>
    <cellStyle name="好_附表13-15：国有资本经营收益" xfId="2877"/>
    <cellStyle name="常规 16" xfId="2878"/>
    <cellStyle name="常规 21" xfId="2879"/>
    <cellStyle name="常规 17" xfId="2880"/>
    <cellStyle name="常规 22" xfId="2881"/>
    <cellStyle name="常规 17 2" xfId="2882"/>
    <cellStyle name="好_(上局长办公会议稿) 2014-2015年会议费和“三公”经费统计表 (2014.11.16)_2016年会议费和“三公”经费预算（上会版2015.11.11）0" xfId="2883"/>
    <cellStyle name="常规 19" xfId="2884"/>
    <cellStyle name="常规 24" xfId="2885"/>
    <cellStyle name="常规 19 2" xfId="2886"/>
    <cellStyle name="常规 24 2" xfId="2887"/>
    <cellStyle name="常规 2" xfId="2888"/>
    <cellStyle name="好 10" xfId="2889"/>
    <cellStyle name="常规 2 2" xfId="2890"/>
    <cellStyle name="好 10 2" xfId="2891"/>
    <cellStyle name="常规 2 2 2" xfId="2892"/>
    <cellStyle name="常规 2 2_12182018年转移支付预算情况表" xfId="2893"/>
    <cellStyle name="常规 2 3" xfId="2894"/>
    <cellStyle name="常规 2 3 2" xfId="2895"/>
    <cellStyle name="好_Book1_附表2-支出" xfId="2896"/>
    <cellStyle name="常规 2 4" xfId="2897"/>
    <cellStyle name="好_2012计划(2).xls—10.23_2015年财政专户管理资金预算草案" xfId="2898"/>
    <cellStyle name="好_2012计划-11(2).8_报人大草案附表印刷版(1月28日)" xfId="2899"/>
    <cellStyle name="常规 2 4_12182018年转移支付预算情况表" xfId="2900"/>
    <cellStyle name="常规 2 5 2" xfId="2901"/>
    <cellStyle name="常规 2 5_12182018年转移支付预算情况表" xfId="2902"/>
    <cellStyle name="常规 2 6" xfId="2903"/>
    <cellStyle name="好_2008内部用—人大附表_2015年财政专户管理资金预算草案（按快报数）" xfId="2904"/>
    <cellStyle name="好_2010年基金预算执行情况和2011年基金预算草案（人大通过正式版）_报人大草案附表印刷版(1月28日)" xfId="2905"/>
    <cellStyle name="常规 2 6 2" xfId="2906"/>
    <cellStyle name="常规 2 6_2014.1-15" xfId="2907"/>
    <cellStyle name="好_12年财力表9（报人大定稿）_附表2-支出" xfId="2908"/>
    <cellStyle name="好_2012计划-11(2).8_2015年财政专户管理资金预算草案（按快报数）" xfId="2909"/>
    <cellStyle name="常规 2 7 2" xfId="2910"/>
    <cellStyle name="常规 2 8" xfId="2911"/>
    <cellStyle name="好_复件_市本级2011年非税收入收支汇总表（12月18日）(1)_非税11" xfId="2912"/>
    <cellStyle name="常规 2 9" xfId="2913"/>
    <cellStyle name="常规 2_12182018年转移支付预算情况表" xfId="2914"/>
    <cellStyle name="常规 25 2" xfId="2915"/>
    <cellStyle name="常规 30 2" xfId="2916"/>
    <cellStyle name="常规 28" xfId="2917"/>
    <cellStyle name="常规 33" xfId="2918"/>
    <cellStyle name="好_12年财力表9（报人大定稿）_2015年市本级非税收入(政府性基金)收支计划表-已剔除转入一般公共预算8项基金" xfId="2919"/>
    <cellStyle name="好_2012计划-11(2).9_附表9-12：财政专户" xfId="2920"/>
    <cellStyle name="好_报人大财经委2009_广州市2014年市本级公共财政预算转移支付预算表" xfId="2921"/>
    <cellStyle name="常规 28 2" xfId="2922"/>
    <cellStyle name="常规 29" xfId="2923"/>
    <cellStyle name="常规 34" xfId="2924"/>
    <cellStyle name="常规 29 2" xfId="2925"/>
    <cellStyle name="常规 3" xfId="2926"/>
    <cellStyle name="好 11" xfId="2927"/>
    <cellStyle name="常规 3 2 2" xfId="2928"/>
    <cellStyle name="常规 3 2_12182018年转移支付预算情况表" xfId="2929"/>
    <cellStyle name="常规 3 4" xfId="2930"/>
    <cellStyle name="常规 3_4.2018年市本级一般公共预算支出决算表（三表，增加备注）" xfId="2931"/>
    <cellStyle name="常规 35 2" xfId="2932"/>
    <cellStyle name="好_2010财力计划表_2015年市本级国有资本经营收入决算表" xfId="2933"/>
    <cellStyle name="常规 36" xfId="2934"/>
    <cellStyle name="常规 41" xfId="2935"/>
    <cellStyle name="常规 37" xfId="2936"/>
    <cellStyle name="常规 42" xfId="2937"/>
    <cellStyle name="常规 37 2" xfId="2938"/>
    <cellStyle name="常规 38 2" xfId="2939"/>
    <cellStyle name="常规 39 2" xfId="2940"/>
    <cellStyle name="货币 2" xfId="2941"/>
    <cellStyle name="常规 4" xfId="2942"/>
    <cellStyle name="好 12" xfId="2943"/>
    <cellStyle name="常规 4 2" xfId="2944"/>
    <cellStyle name="好 12 2" xfId="2945"/>
    <cellStyle name="常规 4 2 2" xfId="2946"/>
    <cellStyle name="常规 4 4" xfId="2947"/>
    <cellStyle name="常规 4 2_1211 2017年收入预计执行和2018年预算草案样表（2017(1)(1)(1).12.7）" xfId="2948"/>
    <cellStyle name="常规 4 3" xfId="2949"/>
    <cellStyle name="常规 4 3 2" xfId="2950"/>
    <cellStyle name="常规 4 3_2012计划(2).xls—10.23" xfId="2951"/>
    <cellStyle name="常规 45" xfId="2952"/>
    <cellStyle name="常规 50" xfId="2953"/>
    <cellStyle name="常规 47" xfId="2954"/>
    <cellStyle name="常规 52" xfId="2955"/>
    <cellStyle name="常规 48" xfId="2956"/>
    <cellStyle name="常规 53" xfId="2957"/>
    <cellStyle name="常规 49" xfId="2958"/>
    <cellStyle name="常规 54" xfId="2959"/>
    <cellStyle name="常规 5" xfId="2960"/>
    <cellStyle name="好 13" xfId="2961"/>
    <cellStyle name="常规 55" xfId="2962"/>
    <cellStyle name="常规 60" xfId="2963"/>
    <cellStyle name="常规 56" xfId="2964"/>
    <cellStyle name="常规 61" xfId="2965"/>
    <cellStyle name="好_2007年省、市财政批复决算情况表_2015年社保基金预算草案附表1.12" xfId="2966"/>
    <cellStyle name="常规 57" xfId="2967"/>
    <cellStyle name="常规 62" xfId="2968"/>
    <cellStyle name="好 5 2" xfId="2969"/>
    <cellStyle name="常规 58" xfId="2970"/>
    <cellStyle name="常规 63" xfId="2971"/>
    <cellStyle name="常规 6 2 2" xfId="2972"/>
    <cellStyle name="常规 6 2_12182018年转移支付预算情况表" xfId="2973"/>
    <cellStyle name="常规 6 3" xfId="2974"/>
    <cellStyle name="常规 66" xfId="2975"/>
    <cellStyle name="常规 71" xfId="2976"/>
    <cellStyle name="常规 67" xfId="2977"/>
    <cellStyle name="常规 72" xfId="2978"/>
    <cellStyle name="常规 68" xfId="2979"/>
    <cellStyle name="常规 73" xfId="2980"/>
    <cellStyle name="好_1_市2015年预算（表8）" xfId="2981"/>
    <cellStyle name="常规 69" xfId="2982"/>
    <cellStyle name="常规 7" xfId="2983"/>
    <cellStyle name="好 15" xfId="2984"/>
    <cellStyle name="好 20" xfId="2985"/>
    <cellStyle name="常规 7 2" xfId="2986"/>
    <cellStyle name="好 15 2" xfId="2987"/>
    <cellStyle name="好 20 2" xfId="2988"/>
    <cellStyle name="常规 7 2 2" xfId="2989"/>
    <cellStyle name="好_Book1_复件 2015年偿债资金预算（2014(2).12.24）" xfId="2990"/>
    <cellStyle name="常规 7 2_12182018年转移支付预算情况表" xfId="2991"/>
    <cellStyle name="常规 8 2" xfId="2992"/>
    <cellStyle name="好 16 2" xfId="2993"/>
    <cellStyle name="好 21 2" xfId="2994"/>
    <cellStyle name="常规 8 3" xfId="2995"/>
    <cellStyle name="常规 9 2 2_2014.1-15" xfId="2996"/>
    <cellStyle name="常规_2015本级决算数表2" xfId="2997"/>
    <cellStyle name="常规_2015本级决算数表2 2" xfId="2998"/>
    <cellStyle name="好_12年财力表9（报人大定稿）_2015年政府性基金预算草案-(剔除8个项目版本)" xfId="2999"/>
    <cellStyle name="常规_2015年市级财政基本建设投资决算表" xfId="3000"/>
    <cellStyle name="常规_2016年决算（收入及转移支付）" xfId="3001"/>
    <cellStyle name="好_12年财力表9(1).20（提供殷）_广州市2016年财政专户管理资金预算报人大表格(按实绩数更新)" xfId="3002"/>
    <cellStyle name="好_2010年预测1(1)_市2015年预算（表8）" xfId="3003"/>
    <cellStyle name="常规_3.政府经济分类表（一般公共、基金）" xfId="3004"/>
    <cellStyle name="常规_Sheet1 2" xfId="3005"/>
    <cellStyle name="常规_Sheet1_2015年市级财政基本建设投资决算表" xfId="3006"/>
    <cellStyle name="常规_广州市2015年十件民生实事市本级预算情况表" xfId="3007"/>
    <cellStyle name="常规_广州市政府决算公开模板" xfId="3008"/>
    <cellStyle name="好_卫生投入_2015年社保基金预算草案附表1.12" xfId="3009"/>
    <cellStyle name="常规_决算草案目录" xfId="3010"/>
    <cellStyle name="常规_决算模板" xfId="3011"/>
    <cellStyle name="好_给区县—07年决算批复核对表_2015年政府性基金预算草案-(剔除8个项目版本)" xfId="3012"/>
    <cellStyle name="常规_社保基金" xfId="3013"/>
    <cellStyle name="常规_市本级2017年决算草案表格（全套）-校对版8(1).28" xfId="3014"/>
    <cellStyle name="好_无厘头_附表13-15：国有资本经营收益" xfId="3015"/>
    <cellStyle name="常规_收入支出决算总表（108个部门汇总）" xfId="3016"/>
    <cellStyle name="常规_一项目申报表_30" xfId="3017"/>
    <cellStyle name="超链接 2" xfId="3018"/>
    <cellStyle name="超链接 2 2" xfId="3019"/>
    <cellStyle name="好 18" xfId="3020"/>
    <cellStyle name="好 23" xfId="3021"/>
    <cellStyle name="好 19" xfId="3022"/>
    <cellStyle name="好 24" xfId="3023"/>
    <cellStyle name="好 2" xfId="3024"/>
    <cellStyle name="好 2 2" xfId="3025"/>
    <cellStyle name="好_2007年省、市财政批复决算情况表_4-7-政府性基金" xfId="3026"/>
    <cellStyle name="好_广州市2015年十件民生实事市本级预算情况表" xfId="3027"/>
    <cellStyle name="好 25" xfId="3028"/>
    <cellStyle name="好 26" xfId="3029"/>
    <cellStyle name="好 6 2" xfId="3030"/>
    <cellStyle name="好 7 2" xfId="3031"/>
    <cellStyle name="好 8 2" xfId="3032"/>
    <cellStyle name="好 9" xfId="3033"/>
    <cellStyle name="好_(上局长办公会议稿) 2014-2015年会议费和“三公”经费统计表 (2014.11.16)" xfId="3034"/>
    <cellStyle name="好_(上局长办公会议稿) 2014-2015年会议费和“三公”经费统计表 (2014.11.16)_2.附件1--10" xfId="3035"/>
    <cellStyle name="好_(上局长办公会议稿) 2014-2015年会议费和“三公”经费统计表 (2014.11.16)_2015年三公上会稿" xfId="3036"/>
    <cellStyle name="好_(上局长办公会议稿) 2014-2015年会议费和“三公”经费统计表 (2014.11.16)_2016年专项资金控制数和实际预算数" xfId="3037"/>
    <cellStyle name="好_(上局长办公会议稿) 2014-2015年会议费和“三公”经费统计表 (2014.11.16)_2017年市本级部门预算基本支出建议安排明细表" xfId="3038"/>
    <cellStyle name="好_(上局长办公会议稿) 2014-2015年会议费和“三公”经费统计表 (2014.11.16)_2017年市级财政专项资金建议安排明细表（上会材料）" xfId="3039"/>
    <cellStyle name="好_(上局长办公会议稿) 2014-2015年会议费和“三公”经费统计表 (2014.11.16)_附表" xfId="3040"/>
    <cellStyle name="好_07决算批复表—-给小赖对数(2)9_附表2-支出" xfId="3041"/>
    <cellStyle name="好_(上局长办公会议稿) 2014-2015年会议费和“三公”经费统计表 (2014.11.16)_附表_2.附件1--10" xfId="3042"/>
    <cellStyle name="好_(上局长办公会议稿) 2014-2015年会议费和“三公”经费统计表 (2014.11.16)_附表_2016年会议费和“三公”经费预算（上会版2015.11.11）0" xfId="3043"/>
    <cellStyle name="好_(上局长办公会议稿) 2014-2015年会议费和“三公”经费统计表 (2014.11.16)_附表_2016年上会材料附件7" xfId="3044"/>
    <cellStyle name="好_(上局长办公会议稿) 2014-2015年会议费和“三公”经费统计表 (2014.11.16)_附表_2016年上会材料附件7 - 副本" xfId="3045"/>
    <cellStyle name="好_(上局长办公会议稿) 2014-2015年会议费和“三公”经费统计表 (2014.11.16)_附表_2016年专项资金控制数和实际预算数" xfId="3046"/>
    <cellStyle name="好_(上局长办公会议稿) 2014-2015年会议费和“三公”经费统计表 (2014.11.16)_附表_2017年市本级部门预算基本支出建议安排明细表" xfId="3047"/>
    <cellStyle name="好_卫生投入_20121212晚最终版社保基金报人大草案附表" xfId="3048"/>
    <cellStyle name="好_(上局长办公会议稿) 2014-2015年会议费和“三公”经费统计表 (2014.11.16)_附表_2017年市级财政专项资金建议安排明细表（上会材料）" xfId="3049"/>
    <cellStyle name="好_2010年预测1(1)_2015年财政专户管理资金预算草案" xfId="3050"/>
    <cellStyle name="好_07决算批复表—-给小赖对数(2)9" xfId="3051"/>
    <cellStyle name="好_2012计划(2).xls—10.23_2015年市本级国有资本经营收入决算表" xfId="3052"/>
    <cellStyle name="好_07决算批复表—-给小赖对数(2)9_20121212晚最终版社保基金报人大草案附表" xfId="3053"/>
    <cellStyle name="好_07决算批复表—-给小赖对数(2)9_2015年财政专户管理资金预算草案" xfId="3054"/>
    <cellStyle name="好_07决算批复表—-给小赖对数(2)9_2015年财政专户管理资金预算草案（按快报数）" xfId="3055"/>
    <cellStyle name="好_07决算批复表—-给小赖对数(2)9_2015年社保基金预算草案附表1.12" xfId="3056"/>
    <cellStyle name="好_07决算批复表—-给小赖对数(2)9_2015年市本级国有资本经营收入决算表" xfId="3057"/>
    <cellStyle name="好_07决算批复表—-给小赖对数(2)9_2015年政府性基金预算草案（按快报数调整，剔除8个项目版本）" xfId="3058"/>
    <cellStyle name="好_07决算批复表—-给小赖对数(2)9_2015年政府性基金预算草案-(剔除8个项目版本)" xfId="3059"/>
    <cellStyle name="好_07决算批复表—-给小赖对数(2)9_4-7-政府性基金" xfId="3060"/>
    <cellStyle name="好_07决算批复表—-给小赖对数(2)9_报人大草案附表印刷版(1月19日下班版本)" xfId="3061"/>
    <cellStyle name="好_2012计划-11(2)(1).9_2015年财政专户管理资金预算草案" xfId="3062"/>
    <cellStyle name="好_07决算批复表—-给小赖对数(2)9_报人大草案附表印刷版(1月28日)" xfId="3063"/>
    <cellStyle name="好_07决算批复表—-给小赖对数(2)9_附表9-12：财政专户" xfId="3064"/>
    <cellStyle name="好_2008年连锁企业决算批复_附表2：公共预算支出" xfId="3065"/>
    <cellStyle name="好_1" xfId="3066"/>
    <cellStyle name="好_不压减10%项目表（01.05）_广州市2014年市本级公共财政预算转移支付预算表" xfId="3067"/>
    <cellStyle name="好_广州市和市本级2011年基金预算执行情况和2012年基金预算草案(给刘殷)_2015年社保基金预算草案附表" xfId="3068"/>
    <cellStyle name="好_1_2015年财政专户管理资金预算草案" xfId="3069"/>
    <cellStyle name="好_1_2015年财政专户管理资金预算草案（按快报数）" xfId="3070"/>
    <cellStyle name="好_1_2015年社保基金预算草案附表1.12" xfId="3071"/>
    <cellStyle name="好_2009年基金预算执行情况和2010年基金预算草案（正式）_2015年社保基金预算草案附表" xfId="3072"/>
    <cellStyle name="千位分隔[0] 5 2 3" xfId="3073"/>
    <cellStyle name="好_1_2015年市本级非税收入(政府性基金)收支计划表-已剔除转入一般公共预算8项基金" xfId="3074"/>
    <cellStyle name="好_给区县—07年决算批复核对表_附表2：公共预算支出" xfId="3075"/>
    <cellStyle name="好_1_2015年市本级国有资本经营收入决算表" xfId="3076"/>
    <cellStyle name="好_三农_附表2-支出" xfId="3077"/>
    <cellStyle name="好_1_2015年政府性基金预算草案（按快报数调整，剔除8个项目版本）" xfId="3078"/>
    <cellStyle name="好_1_2015年政府性基金预算草案-(剔除8个项目版本)" xfId="3079"/>
    <cellStyle name="好_1_报人大草案附表印刷版(1月19日下班版本)" xfId="3080"/>
    <cellStyle name="好_1_报人大草案附表印刷版(1月28日)" xfId="3081"/>
    <cellStyle name="好_1_附表2：公共预算支出" xfId="3082"/>
    <cellStyle name="千位分隔[0] 3" xfId="3083"/>
    <cellStyle name="好_1_附表2-支出" xfId="3084"/>
    <cellStyle name="好_1_附表9-12：财政专户" xfId="3085"/>
    <cellStyle name="好_1_广州市2016年财政专户管理资金预算报人大表格(按实绩数更新)" xfId="3086"/>
    <cellStyle name="好_12182018年转移支付预算情况表" xfId="3087"/>
    <cellStyle name="好_12年财力表9(1).20（提供殷）" xfId="3088"/>
    <cellStyle name="好_广州市和市本级2011年基金预算执行情况和2012年基金预算草案（12.5）_附表2：公共预算支出" xfId="3089"/>
    <cellStyle name="检查单元格 3 2" xfId="3090"/>
    <cellStyle name="好_12年财力表9(1).20（提供殷）_20121212晚最终版社保基金报人大草案附表" xfId="3091"/>
    <cellStyle name="好_12年财力表9(1).20（提供殷）_2015年财政专户管理资金预算草案（按快报数）" xfId="3092"/>
    <cellStyle name="好_12年财力表9(1).20（提供殷）_2015年社保基金预算草案附表1.12" xfId="3093"/>
    <cellStyle name="好_12年财力表9(1).20（提供殷）_2015年市本级非税收入(政府性基金)收支计划表-已剔除转入一般公共预算8项基金" xfId="3094"/>
    <cellStyle name="好_12年财力表9(1).20（提供殷）_2015年市本级国有资本经营收入决算表" xfId="3095"/>
    <cellStyle name="好_复件_市本级2011年非税收入收支汇总表（12月18日）(1)_广州市2014年市本级公共财政预算转移支付预算表" xfId="3096"/>
    <cellStyle name="好_12年财力表9(1).20（提供殷）_2015年政府性基金预算草案（按快报数调整，剔除8个项目版本）" xfId="3097"/>
    <cellStyle name="好_12年财力表9(1).20（提供殷）_4-7-政府性基金" xfId="3098"/>
    <cellStyle name="好_12年财力表9(1).20（提供殷）_报人大草案附表印刷版(1月19日下班版本)" xfId="3099"/>
    <cellStyle name="好_12年财力表9(1).20（提供殷）_附表2：公共预算支出" xfId="3100"/>
    <cellStyle name="好_12年财力表9(1).20（提供殷）_附表2-支出" xfId="3101"/>
    <cellStyle name="好_12年财力表9(1).20（提供殷）_市2015年预算（表8）" xfId="3102"/>
    <cellStyle name="好_12年财力表9（报人大定稿）" xfId="3103"/>
    <cellStyle name="好_12年财力表9（报人大定稿）_20121212晚最终版社保基金报人大草案附表" xfId="3104"/>
    <cellStyle name="好_12年财力表9（报人大定稿）_2015年财政专户管理资金预算草案" xfId="3105"/>
    <cellStyle name="好_Book4" xfId="3106"/>
    <cellStyle name="好_12年财力表9（报人大定稿）_2015年财政专户管理资金预算草案（按快报数）" xfId="3107"/>
    <cellStyle name="好_12年财力表9（报人大定稿）_2015年社保基金预算草案附表1.12" xfId="3108"/>
    <cellStyle name="好_12年财力表9（报人大定稿）_2015年政府性基金预算草案（按快报数调整，剔除8个项目版本）" xfId="3109"/>
    <cellStyle name="好_12年财力表9（报人大定稿）_报人大草案附表印刷版(1月19日下班版本)" xfId="3110"/>
    <cellStyle name="好_12年财力表9（报人大定稿）_附表2：公共预算支出" xfId="3111"/>
    <cellStyle name="好_12年财力表9（报人大定稿）_附表9-12：财政专户" xfId="3112"/>
    <cellStyle name="好_12年财力表9（报人大定稿）_广州市2016年市本级土地出让金收支计划情况表" xfId="3113"/>
    <cellStyle name="好_2" xfId="3114"/>
    <cellStyle name="好_2007年决算批复报人大表(正式）_20121212晚最终版社保基金报人大草案附表" xfId="3115"/>
    <cellStyle name="好_2007年决算批复报人大表(正式）_2015年财政专户管理资金预算草案" xfId="3116"/>
    <cellStyle name="好_2007年决算批复报人大表(正式）_2015年财政专户管理资金预算草案（按快报数）" xfId="3117"/>
    <cellStyle name="好_三农_2015年社保基金预算草案附表" xfId="3118"/>
    <cellStyle name="好_2007年决算批复报人大表(正式）_2015年社保基金预算草案附表1.12" xfId="3119"/>
    <cellStyle name="好_2007年决算批复报人大表(正式）_2015年政府性基金预算草案（按快报数调整，剔除8个项目版本）" xfId="3120"/>
    <cellStyle name="好_2012计划(2).xls—10.23" xfId="3121"/>
    <cellStyle name="好_2007年决算批复报人大表(正式）_报人大草案附表印刷版(1月19日下班版本)" xfId="3122"/>
    <cellStyle name="好_2007年决算批复报人大表(正式）_报人大草案附表印刷版(1月28日)" xfId="3123"/>
    <cellStyle name="好_2007年决算批复报人大表(正式）_附表9-12：财政专户" xfId="3124"/>
    <cellStyle name="好_复件_市本级2011年非税收入收支汇总表（12月18日）(1)_2015年政府性基金预算草案（按快报数调整，剔除8个项目版本）" xfId="3125"/>
    <cellStyle name="好_2007年省、市财政批复决算情况表" xfId="3126"/>
    <cellStyle name="好_2007年省、市财政批复决算情况表_2015年财政专户管理资金预算草案" xfId="3127"/>
    <cellStyle name="好_卫生投入_2015年政府性基金预算草案（按快报数调整，剔除8个项目版本）" xfId="3128"/>
    <cellStyle name="好_2007年省、市财政批复决算情况表_2015年财政专户管理资金预算草案（按快报数）" xfId="3129"/>
    <cellStyle name="好_2007年省、市财政批复决算情况表_2015年社保基金预算草案附表" xfId="3130"/>
    <cellStyle name="好_2007年省、市财政批复决算情况表_2015年市本级非税收入(政府性基金)收支计划表-已剔除转入一般公共预算8项基金" xfId="3131"/>
    <cellStyle name="好_2007年省、市财政批复决算情况表_2015年政府性基金预算草案（按快报数调整，剔除8个项目版本）" xfId="3132"/>
    <cellStyle name="好_2007年省、市财政批复决算情况表_报人大草案附表印刷版(1月19日下班版本)" xfId="3133"/>
    <cellStyle name="好_2007年省、市财政批复决算情况表_报人大草案附表印刷版(1月28日)" xfId="3134"/>
    <cellStyle name="好_2007年省、市财政批复决算情况表_附表2-支出" xfId="3135"/>
    <cellStyle name="好_2007年省、市财政批复决算情况表_广州市2016年财政专户管理资金预算报人大表格(按实绩数更新)" xfId="3136"/>
    <cellStyle name="好_2008内部用—人大附表_2015年财政专户管理资金预算草案" xfId="3137"/>
    <cellStyle name="好_2008内部用—人大附表_2015年市本级非税收入(政府性基金)收支计划表-已剔除转入一般公共预算8项基金" xfId="3138"/>
    <cellStyle name="好_2008内部用—人大附表_2015年市本级国有资本经营收入决算表" xfId="3139"/>
    <cellStyle name="好_2008内部用—人大附表_2015年政府性基金预算草案（按快报数调整，剔除8个项目版本）" xfId="3140"/>
    <cellStyle name="好_2008内部用—人大附表_2015年政府性基金预算草案-(剔除8个项目版本)" xfId="3141"/>
    <cellStyle name="好_2008内部用—人大附表_4-7-政府性基金" xfId="3142"/>
    <cellStyle name="好_2008内部用—人大附表_报人大草案附表印刷版(1月19日下班版本)" xfId="3143"/>
    <cellStyle name="好_2008内部用—人大附表_附表9-12：财政专户" xfId="3144"/>
    <cellStyle name="好_2008内部用—人大附表_广州市2016年市本级土地出让金收支计划情况表" xfId="3145"/>
    <cellStyle name="好_2008内部用—人大附表_市2015年预算（表8）" xfId="3146"/>
    <cellStyle name="好_2008年连锁企业决算批复" xfId="3147"/>
    <cellStyle name="好_2008年连锁企业决算批复_20121212晚最终版社保基金报人大草案附表" xfId="3148"/>
    <cellStyle name="好_Sheet1_2015年社保基金预算草案附表1.12" xfId="3149"/>
    <cellStyle name="好_复件_市本级2011年非税收入收支汇总表（12月18日）(1)_2015年财政专户管理资金预算草案（按快报数）" xfId="3150"/>
    <cellStyle name="好_2008年连锁企业决算批复_2015年社保基金预算草案附表" xfId="3151"/>
    <cellStyle name="好_2008年连锁企业决算批复_2015年社保基金预算草案附表1.12" xfId="3152"/>
    <cellStyle name="好_2008年连锁企业决算批复_2015年政府性基金预算草案-(剔除8个项目版本)" xfId="3153"/>
    <cellStyle name="好_2008年连锁企业决算批复_4-7-政府性基金" xfId="3154"/>
    <cellStyle name="好_2008年连锁企业决算批复_报人大草案附表印刷版(1月19日下班版本)" xfId="3155"/>
    <cellStyle name="好_2008年连锁企业决算批复_报人大草案附表印刷版(1月28日)" xfId="3156"/>
    <cellStyle name="好_2008年连锁企业决算批复_广州市2016年市本级土地出让金收支计划情况表" xfId="3157"/>
    <cellStyle name="好_2008年预算" xfId="3158"/>
    <cellStyle name="好_2008年预算_2014年非税（11" xfId="3159"/>
    <cellStyle name="好_2008年预算_2015年财政专户管理资金预算草案（按快报数）" xfId="3160"/>
    <cellStyle name="好_2008年预算_2015年社保基金预算草案附表" xfId="3161"/>
    <cellStyle name="好_2008年预算_2015年社保基金预算草案附表1.12" xfId="3162"/>
    <cellStyle name="好_2008年预算_2015年市本级国有资本经营收入决算表" xfId="3163"/>
    <cellStyle name="好_2008年预算_2015年政府性基金预算草案-(剔除8个项目版本)" xfId="3164"/>
    <cellStyle name="好_2008年预算_4-7-政府性基金" xfId="3165"/>
    <cellStyle name="好_2008年预算_非税11" xfId="3166"/>
    <cellStyle name="好_2012计划(2).xls—10.23_报人大草案附表印刷版(1月19日下班版本)" xfId="3167"/>
    <cellStyle name="好_2008年预算_附表13-15：国有资本经营收益" xfId="3168"/>
    <cellStyle name="好_2008年预算_附表2：公共预算支出" xfId="3169"/>
    <cellStyle name="好_2008年预算_附表2-支出" xfId="3170"/>
    <cellStyle name="好_2008年预算_附表9-12：财政专户" xfId="3171"/>
    <cellStyle name="好_2008年预算_广州市2014年预计执行和2015年公共财政预算支出安排表(刘殷)" xfId="3172"/>
    <cellStyle name="好_2009报人大财经委" xfId="3173"/>
    <cellStyle name="好_2009报人大财经委_20121212晚最终版社保基金报人大草案附表" xfId="3174"/>
    <cellStyle name="好_报人大财经委2009_广州市2016年市本级土地出让金收支计划情况表" xfId="3175"/>
    <cellStyle name="好_2009报人大财经委_2014年报人大表格正式(王焱)" xfId="3176"/>
    <cellStyle name="好_2010财力计划表_2015年政府性基金预算草案（按快报数调整，剔除8个项目版本）" xfId="3177"/>
    <cellStyle name="好_2009报人大财经委_2014年非税（11" xfId="3178"/>
    <cellStyle name="好_2009报人大财经委_2015年财政专户管理资金预算草案" xfId="3179"/>
    <cellStyle name="好_2009报人大财经委_2015年财政专户管理资金预算草案（按快报数）" xfId="3180"/>
    <cellStyle name="好_2009报人大财经委_2015年市本级国有资本经营收入决算表" xfId="3181"/>
    <cellStyle name="好_工贸 2010年一般预算支出情况等表（工贸处、以此为准）_报人大草案附表印刷版(1月19日下班版本)" xfId="3182"/>
    <cellStyle name="好_2009报人大财经委_2015年政府性基金预算草案-(剔除8个项目版本)" xfId="3183"/>
    <cellStyle name="好_2009报人大财经委_4-7-政府性基金" xfId="3184"/>
    <cellStyle name="好_2009报人大财经委_报人大草案附表印刷版(1月19日下班版本)" xfId="3185"/>
    <cellStyle name="好_2009报人大财经委_报人大草案附表印刷版(1月28日)" xfId="3186"/>
    <cellStyle name="好_2009报人大财经委_附表13-15：国有资本经营收益" xfId="3187"/>
    <cellStyle name="好_2009报人大财经委_附表2-支出" xfId="3188"/>
    <cellStyle name="好_2009报人大财经委_附表9-12：财政专户" xfId="3189"/>
    <cellStyle name="好_2009报人大财经委_复件 2015年偿债资金预算（2014(2).12.24）" xfId="3190"/>
    <cellStyle name="好_2009报人大财经委_广州市2014年市本级公共财政预算转移支付预算表" xfId="3191"/>
    <cellStyle name="好_一般预算收入(11.28)_附表9-12：财政专户" xfId="3192"/>
    <cellStyle name="好_2009报人大财经委_广州市2014年预计执行和2015年公共财政预算支出安排表(刘殷)" xfId="3193"/>
    <cellStyle name="好_2009年基金预算执行情况和2010年基金预算草案（正式）_20121212晚最终版社保基金报人大草案附表" xfId="3194"/>
    <cellStyle name="好_2009年基金预算执行情况和2010年基金预算草案（正式）_2015年财政专户管理资金预算草案" xfId="3195"/>
    <cellStyle name="好_2009年基金预算执行情况和2010年基金预算草案（正式）_2015年市本级非税收入(政府性基金)收支计划表-已剔除转入一般公共预算8项基金" xfId="3196"/>
    <cellStyle name="好_2009年基金预算执行情况和2010年基金预算草案（正式）_2015年政府性基金预算草案（按快报数调整，剔除8个项目版本）" xfId="3197"/>
    <cellStyle name="好_2009年基金预算执行情况和2010年基金预算草案（正式）_4-7-政府性基金" xfId="3198"/>
    <cellStyle name="好_2009年基金预算执行情况和2010年基金预算草案（正式）_报人大草案附表印刷版(1月19日下班版本)" xfId="3199"/>
    <cellStyle name="好_2009年基金预算执行情况和2010年基金预算草案（正式）_附表2-支出" xfId="3200"/>
    <cellStyle name="好_2009年基金预算执行情况和2010年基金预算草案（正式）_附表9-12：财政专户" xfId="3201"/>
    <cellStyle name="好_2009年基金预算执行情况和2010年基金预算草案（正式）_广州市2016年财政专户管理资金预算报人大表格(按实绩数更新)" xfId="3202"/>
    <cellStyle name="好_2010财力计划表_20121212晚最终版社保基金报人大草案附表" xfId="3203"/>
    <cellStyle name="好_2010财力计划表_2015年财政专户管理资金预算草案" xfId="3204"/>
    <cellStyle name="好_2010财力计划表_2015年财政专户管理资金预算草案（按快报数）" xfId="3205"/>
    <cellStyle name="千位分隔 6 3" xfId="3206"/>
    <cellStyle name="好_2010财力计划表_2015年社保基金预算草案附表" xfId="3207"/>
    <cellStyle name="好_2010财力计划表_2015年社保基金预算草案附表1.12" xfId="3208"/>
    <cellStyle name="好_2010财力计划表_报人大草案附表印刷版(1月19日下班版本)" xfId="3209"/>
    <cellStyle name="好_2010财力计划表_附表2-支出" xfId="3210"/>
    <cellStyle name="好_2010财力计划表_附表9-12：财政专户" xfId="3211"/>
    <cellStyle name="好_工贸 2010年一般预算支出情况等表（工贸处、以此为准）_4-7-政府性基金" xfId="3212"/>
    <cellStyle name="好_2010财力计划表_广州市2016年财政专户管理资金预算报人大表格(按实绩数更新)" xfId="3213"/>
    <cellStyle name="好_2010财力计划表_市2015年预算（表8）" xfId="3214"/>
    <cellStyle name="好_2010年基金预算执行情况和2011年基金预算草案（人大通过正式版）_20121212晚最终版社保基金报人大草案附表" xfId="3215"/>
    <cellStyle name="好_2010年基金预算执行情况和2011年基金预算草案（人大通过正式版）_2014年报人大表格正式(王焱)" xfId="3216"/>
    <cellStyle name="好_2010年基金预算执行情况和2011年基金预算草案（人大通过正式版）_2015年财政专户管理资金预算草案" xfId="3217"/>
    <cellStyle name="好_2010年基金预算执行情况和2011年基金预算草案（人大通过正式版）_2015年社保基金预算草案附表" xfId="3218"/>
    <cellStyle name="好_2011-2012年市本级“三农”投入情况表_2015年财政专户管理资金预算草案" xfId="3219"/>
    <cellStyle name="好_2010年基金预算执行情况和2011年基金预算草案（人大通过正式版）_2015年市本级非税收入(政府性基金)收支计划表-已剔除转入一般公共预算8项基金" xfId="3220"/>
    <cellStyle name="好_2010年基金预算执行情况和2011年基金预算草案（人大通过正式版）_2015年市本级国有资本经营收入决算表" xfId="3221"/>
    <cellStyle name="好_2010年基金预算执行情况和2011年基金预算草案（人大通过正式版）_2015年政府性基金预算草案（按快报数调整，剔除8个项目版本）" xfId="3222"/>
    <cellStyle name="好_2010年基金预算执行情况和2011年基金预算草案（人大通过正式版）_2015年政府性基金预算草案-(剔除8个项目版本)" xfId="3223"/>
    <cellStyle name="好_2010年基金预算执行情况和2011年基金预算草案（人大通过正式版）_4-7-政府性基金" xfId="3224"/>
    <cellStyle name="好_2010年基金预算执行情况和2011年基金预算草案（人大通过正式版）_报人大草案附表印刷版(1月19日下班版本)" xfId="3225"/>
    <cellStyle name="好_2010年基金预算执行情况和2011年基金预算草案（人大通过正式版）_附表2：公共预算支出" xfId="3226"/>
    <cellStyle name="好_2010年基金预算执行情况和2011年基金预算草案（人大通过正式版）_附表2-支出" xfId="3227"/>
    <cellStyle name="好_2010年基金预算执行情况和2011年基金预算草案（人大通过正式版）_广州市2014年市本级公共财政预算转移支付预算表" xfId="3228"/>
    <cellStyle name="好_2010年基金预算执行情况和2011年基金预算草案（人大通过正式版）_广州市2014年预计执行和2015年公共财政预算支出安排表(刘殷)" xfId="3229"/>
    <cellStyle name="好_2010年预测1(1)" xfId="3230"/>
    <cellStyle name="好_2010年预测1(1)_20121212晚最终版社保基金报人大草案附表" xfId="3231"/>
    <cellStyle name="好_2010年预测1(1)_2015年社保基金预算草案附表" xfId="3232"/>
    <cellStyle name="好_2010年预测1(1)_2015年社保基金预算草案附表1.12" xfId="3233"/>
    <cellStyle name="好_2010年预测1(1)_2015年市本级非税收入(政府性基金)收支计划表-已剔除转入一般公共预算8项基金" xfId="3234"/>
    <cellStyle name="好_人大会议材料(预算处内部使用）(2.16)_附表2：公共预算支出" xfId="3235"/>
    <cellStyle name="好_2010年预测1(1)_2015年政府性基金预算草案（按快报数调整，剔除8个项目版本）" xfId="3236"/>
    <cellStyle name="好_2010年预测1(1)_报人大草案附表印刷版(1月19日下班版本)" xfId="3237"/>
    <cellStyle name="好_2010年预测1(1)_报人大草案附表印刷版(1月28日)" xfId="3238"/>
    <cellStyle name="好_2010年预测1(1)_附表2：公共预算支出" xfId="3239"/>
    <cellStyle name="好_2010年预测1(1)_附表2-支出" xfId="3240"/>
    <cellStyle name="好_2010年预测1(1)_附表9-12：财政专户" xfId="3241"/>
    <cellStyle name="好_一般预算收入(11.28)_2015年社保基金预算草案附表" xfId="3242"/>
    <cellStyle name="好_2010年预测1_20121212晚最终版社保基金报人大草案附表" xfId="3243"/>
    <cellStyle name="好_2012计划(2).xls—10.23_广州市2016年财政专户管理资金预算报人大表格(按实绩数更新)" xfId="3244"/>
    <cellStyle name="好_2010年预测1_2015年财政专户管理资金预算草案（按快报数）" xfId="3245"/>
    <cellStyle name="好_2010年预测1_2015年社保基金预算草案附表" xfId="3246"/>
    <cellStyle name="好_2010年预测1_2015年市本级非税收入(政府性基金)收支计划表-已剔除转入一般公共预算8项基金" xfId="3247"/>
    <cellStyle name="好_2010年预测1_2015年市本级国有资本经营收入决算表" xfId="3248"/>
    <cellStyle name="好_无厘头_报人大草案附表印刷版(1月19日下班版本)" xfId="3249"/>
    <cellStyle name="好_2010年预测1_2015年政府性基金预算草案-(剔除8个项目版本)" xfId="3250"/>
    <cellStyle name="好_2010年预测1_报人大草案附表印刷版(1月19日下班版本)" xfId="3251"/>
    <cellStyle name="好_2010年预测1_报人大草案附表印刷版(1月28日)" xfId="3252"/>
    <cellStyle name="好_2010年预测1_附表2：公共预算支出" xfId="3253"/>
    <cellStyle name="好_2010年预测1_广州市2016年财政专户管理资金预算报人大表格(按实绩数更新)" xfId="3254"/>
    <cellStyle name="好_2010年预测1_广州市2016年市本级土地出让金收支计划情况表" xfId="3255"/>
    <cellStyle name="好_2010年预测1_市2015年预算（表8）" xfId="3256"/>
    <cellStyle name="好_2011-2012年市本级“三农”投入情况表" xfId="3257"/>
    <cellStyle name="好_2011-2012年市本级“三农”投入情况表_2015年财政专户管理资金预算草案（按快报数）" xfId="3258"/>
    <cellStyle name="好_工贸 2010年一般预算支出情况等表（工贸处、以此为准）_广州市2014年预计执行和2015年公共财政预算支出安排表(刘殷)" xfId="3259"/>
    <cellStyle name="好_2011-2012年市本级“三农”投入情况表_2015年政府性基金预算草案-(剔除8个项目版本)" xfId="3260"/>
    <cellStyle name="好_2011-2012年市本级“三农”投入情况表_4-7-政府性基金" xfId="3261"/>
    <cellStyle name="好_2011-2012年市本级“三农”投入情况表_报人大草案附表印刷版(1月19日下班版本)" xfId="3262"/>
    <cellStyle name="好_2011-2012年市本级“三农”投入情况表_附表2：公共预算支出" xfId="3263"/>
    <cellStyle name="好_2011-2012年市本级“三农”投入情况表_附表9-12：财政专户" xfId="3264"/>
    <cellStyle name="好_2011-2012年市本级“三农”投入情况表_广州市2016年财政专户管理资金预算报人大表格(按实绩数更新)" xfId="3265"/>
    <cellStyle name="好_Book1_4-7-政府性基金" xfId="3266"/>
    <cellStyle name="好_2011-2012年市本级“三农”投入情况表_广州市2016年市本级土地出让金收支计划情况表" xfId="3267"/>
    <cellStyle name="好_2011年基金支出计划汇总表（给处室再核对）_20121212晚最终版社保基金报人大草案附表" xfId="3268"/>
    <cellStyle name="好_2011年基金支出计划汇总表（给处室再核对）_2015年财政专户管理资金预算草案" xfId="3269"/>
    <cellStyle name="好_2011年基金支出计划汇总表（给处室再核对）_2015年社保基金预算草案附表1.12" xfId="3270"/>
    <cellStyle name="好_2011年基金支出计划汇总表（给处室再核对）_2015年市本级非税收入(政府性基金)收支计划表-已剔除转入一般公共预算8项基金" xfId="3271"/>
    <cellStyle name="好_2011年基金支出计划汇总表（给处室再核对）_2015年市本级国有资本经营收入决算表" xfId="3272"/>
    <cellStyle name="好_2011年基金支出计划汇总表（给处室再核对）_4-7-政府性基金" xfId="3273"/>
    <cellStyle name="好_2011年基金支出计划汇总表（给处室再核对）_报人大草案附表印刷版(1月19日下班版本)" xfId="3274"/>
    <cellStyle name="好_2011年基金支出计划汇总表（给处室再核对）_报人大草案附表印刷版(1月28日)" xfId="3275"/>
    <cellStyle name="好_2011年基金支出计划汇总表（给处室再核对）_附表13-15：国有资本经营收益" xfId="3276"/>
    <cellStyle name="好_2011年基金支出计划汇总表（给处室再核对）_附表2-支出" xfId="3277"/>
    <cellStyle name="好_2011年基金支出计划汇总表（给处室再核对）_广州市2014年市本级公共财政预算转移支付预算表" xfId="3278"/>
    <cellStyle name="好_2011年省、市决算批复情况表" xfId="3279"/>
    <cellStyle name="好_2011年省、市决算批复情况表_20121212晚最终版社保基金报人大草案附表" xfId="3280"/>
    <cellStyle name="好_2011年省、市决算批复情况表_2015年财政专户管理资金预算草案" xfId="3281"/>
    <cellStyle name="好_2011年省、市决算批复情况表_2015年社保基金预算草案附表" xfId="3282"/>
    <cellStyle name="好_2011年省、市决算批复情况表_2015年社保基金预算草案附表1.12" xfId="3283"/>
    <cellStyle name="好_2011年省、市决算批复情况表_2015年市本级非税收入(政府性基金)收支计划表-已剔除转入一般公共预算8项基金" xfId="3284"/>
    <cellStyle name="好_2011年省、市决算批复情况表_2015年市本级国有资本经营收入决算表" xfId="3285"/>
    <cellStyle name="好_2011年省、市决算批复情况表_2015年政府性基金预算草案-(剔除8个项目版本)" xfId="3286"/>
    <cellStyle name="好_2011年省、市决算批复情况表_报人大草案附表印刷版(1月19日下班版本)" xfId="3287"/>
    <cellStyle name="好_2011年省、市决算批复情况表_附表2：公共预算支出" xfId="3288"/>
    <cellStyle name="好_2011年省、市决算批复情况表_附表2-支出" xfId="3289"/>
    <cellStyle name="好_2011年省、市决算批复情况表_附表9-12：财政专户" xfId="3290"/>
    <cellStyle name="好_2012计划(2).xls—10.23_20121212晚最终版社保基金报人大草案附表" xfId="3291"/>
    <cellStyle name="好_2012计划(2).xls—10.23_2015年财政专户管理资金预算草案（按快报数）" xfId="3292"/>
    <cellStyle name="好_2012计划(2).xls—10.23_2015年社保基金预算草案附表1.12" xfId="3293"/>
    <cellStyle name="好_2012计划(2).xls—10.23_2015年市本级非税收入(政府性基金)收支计划表-已剔除转入一般公共预算8项基金" xfId="3294"/>
    <cellStyle name="好_2012计划(2).xls—10.23_2015年政府性基金预算草案（按快报数调整，剔除8个项目版本）" xfId="3295"/>
    <cellStyle name="好_2012计划(2).xls—10.23_2015年政府性基金预算草案-(剔除8个项目版本)" xfId="3296"/>
    <cellStyle name="好_2012计划(2).xls—10.23_4-7-政府性基金" xfId="3297"/>
    <cellStyle name="好_Sheet4" xfId="3298"/>
    <cellStyle name="好_2012计划(2).xls—10.23_报人大草案附表印刷版(1月28日)" xfId="3299"/>
    <cellStyle name="好_2012计划(2).xls—10.23_附表2：公共预算支出" xfId="3300"/>
    <cellStyle name="好_2012计划(2).xls—10.23_附表9-12：财政专户" xfId="3301"/>
    <cellStyle name="好_2012计划-11(2)(1).9" xfId="3302"/>
    <cellStyle name="好_2012计划-11(2)(1).9_2015年社保基金预算草案附表" xfId="3303"/>
    <cellStyle name="好_卫生投入_2015年财政专户管理资金预算草案（按快报数）" xfId="3304"/>
    <cellStyle name="好_2012计划-11(2)(1).9_2015年市本级非税收入(政府性基金)收支计划表-已剔除转入一般公共预算8项基金" xfId="3305"/>
    <cellStyle name="好_2012计划-11(2)(1).9_2015年市本级国有资本经营收入决算表" xfId="3306"/>
    <cellStyle name="好_2012计划-11(2)(1).9_2015年政府性基金预算草案（按快报数调整，剔除8个项目版本）" xfId="3307"/>
    <cellStyle name="好_2012计划-11(2)(1).9_附表2：公共预算支出" xfId="3308"/>
    <cellStyle name="好_2012计划-11(2)(1).9_附表2-支出" xfId="3309"/>
    <cellStyle name="好_2012计划-11(2)(1).9_附表9-12：财政专户" xfId="3310"/>
    <cellStyle name="好_2012计划-11(2)(1).9_广州市2016年财政专户管理资金预算报人大表格(按实绩数更新)" xfId="3311"/>
    <cellStyle name="千位分隔[0] 5" xfId="3312"/>
    <cellStyle name="好_2012计划-11(2)(1).9_广州市2016年市本级土地出让金收支计划情况表" xfId="3313"/>
    <cellStyle name="好_南沙" xfId="3314"/>
    <cellStyle name="好_2012计划-11(2)(1).9_市2015年预算（表8）" xfId="3315"/>
    <cellStyle name="好_2012计划-11(2).8_2015年社保基金预算草案附表1.12" xfId="3316"/>
    <cellStyle name="好_2012计划-11(2).8_2015年市本级非税收入(政府性基金)收支计划表-已剔除转入一般公共预算8项基金" xfId="3317"/>
    <cellStyle name="好_2012计划-11(2).8_2015年政府性基金预算草案（按快报数调整，剔除8个项目版本）" xfId="3318"/>
    <cellStyle name="好_2015年预算草案-基金和专户" xfId="3319"/>
    <cellStyle name="好_2012计划-11(2).8_报人大草案附表印刷版(1月19日下班版本)" xfId="3320"/>
    <cellStyle name="好_2012计划-11(2).8_附表2：公共预算支出" xfId="3321"/>
    <cellStyle name="好_2012计划-11(2).8_广州市2016年财政专户管理资金预算报人大表格(按实绩数更新)" xfId="3322"/>
    <cellStyle name="好_一般预算收入(11.28)_2014年报人大表格正式(王焱)" xfId="3323"/>
    <cellStyle name="好_2012计划-11(2).9" xfId="3324"/>
    <cellStyle name="好_2012计划-11(2).9_20121212晚最终版社保基金报人大草案附表" xfId="3325"/>
    <cellStyle name="好_2012计划-11(2).9_2015年财政专户管理资金预算草案" xfId="3326"/>
    <cellStyle name="好_2012计划-11(2).9_2015年财政专户管理资金预算草案（按快报数）" xfId="3327"/>
    <cellStyle name="好_2012计划-11(2).9_2015年社保基金预算草案附表" xfId="3328"/>
    <cellStyle name="好_2012年市本级非税收入(政府性基金)收支计划情况汇总表_附表2-支出" xfId="3329"/>
    <cellStyle name="好_2012计划-11(2).9_2015年社保基金预算草案附表1.12" xfId="3330"/>
    <cellStyle name="好_2012计划-11(2).9_2015年市本级非税收入(政府性基金)收支计划表-已剔除转入一般公共预算8项基金" xfId="3331"/>
    <cellStyle name="好_2012计划-11(2).9_2015年市本级国有资本经营收入决算表" xfId="3332"/>
    <cellStyle name="好_2012计划-11(2).9_4-7-政府性基金" xfId="3333"/>
    <cellStyle name="好_2012计划-11(2).9_报人大草案附表印刷版(1月28日)" xfId="3334"/>
    <cellStyle name="好_2012计划-11(2).9_附表2：公共预算支出" xfId="3335"/>
    <cellStyle name="好_2012年市本级非税收入(政府性基金)收支计划情况汇总表_20121212晚最终版社保基金报人大草案附表" xfId="3336"/>
    <cellStyle name="好_2012年市本级非税收入(政府性基金)收支计划情况汇总表_2014年报人大表格正式(王焱)" xfId="3337"/>
    <cellStyle name="好_2012年市本级非税收入(政府性基金)收支计划情况汇总表_2015年市本级国有资本经营收入决算表" xfId="3338"/>
    <cellStyle name="好_2012年市本级非税收入(政府性基金)收支计划情况汇总表_报人大草案附表印刷版(1月19日下班版本)" xfId="3339"/>
    <cellStyle name="好_2012年市本级非税收入(政府性基金)收支计划情况汇总表_报人大草案附表印刷版(1月28日)" xfId="3340"/>
    <cellStyle name="好_2012年市本级非税收入(政府性基金)收支计划情况汇总表_附表2：公共预算支出" xfId="3341"/>
    <cellStyle name="好_2012年市本级非税收入(政府性基金)收支计划情况汇总表_附表9-12：财政专户" xfId="3342"/>
    <cellStyle name="好_2012年市本级非税收入(政府性基金)收支计划情况汇总表_广州市2016年财政专户管理资金预算报人大表格(按实绩数更新)" xfId="3343"/>
    <cellStyle name="好_2012年向人大财经委材料" xfId="3344"/>
    <cellStyle name="好_2012年向人大财经委材料_20121212晚最终版社保基金报人大草案附表" xfId="3345"/>
    <cellStyle name="好_2012年向人大财经委材料_2015年财政专户管理资金预算草案" xfId="3346"/>
    <cellStyle name="好_2012年向人大财经委材料_2015年财政专户管理资金预算草案（按快报数）" xfId="3347"/>
    <cellStyle name="好_2012年向人大财经委材料_2015年社保基金预算草案附表" xfId="3348"/>
    <cellStyle name="好_2012年向人大财经委材料_2015年市本级非税收入(政府性基金)收支计划表-已剔除转入一般公共预算8项基金" xfId="3349"/>
    <cellStyle name="好_草案报表" xfId="3350"/>
    <cellStyle name="好_2012年向人大财经委材料_2015年市本级国有资本经营收入决算表" xfId="3351"/>
    <cellStyle name="好_2012年向人大财经委材料_2015年政府性基金预算草案（按快报数调整，剔除8个项目版本）" xfId="3352"/>
    <cellStyle name="好_2012年向人大财经委材料_2015年政府性基金预算草案-(剔除8个项目版本)" xfId="3353"/>
    <cellStyle name="好_2012年向人大财经委材料_4-7-政府性基金" xfId="3354"/>
    <cellStyle name="千位分隔 2 2" xfId="3355"/>
    <cellStyle name="好_2012年向人大财经委材料_报人大草案附表印刷版(1月28日)" xfId="3356"/>
    <cellStyle name="好_2012年向人大财经委材料_附表2-支出" xfId="3357"/>
    <cellStyle name="好_2012年向人大财经委材料_广州市2016年市本级土地出让金收支计划情况表" xfId="3358"/>
    <cellStyle name="好_2012年预计执行" xfId="3359"/>
    <cellStyle name="好_2012年预算执行情况和2013年预算（表格）10.23" xfId="3360"/>
    <cellStyle name="好_无厘头_2014年报人大表格正式(王焱)" xfId="3361"/>
    <cellStyle name="好_2013年非税收入（公共财政预算）收支计划汇总表【10】30" xfId="3362"/>
    <cellStyle name="好_2013年向市人大代表解释材料（附表3-8）2013.01.05刘殷" xfId="3363"/>
    <cellStyle name="好_2013年向市人大代表解释材料（最终版）" xfId="3364"/>
    <cellStyle name="好_2014年报人大表格正式(王焱)" xfId="3365"/>
    <cellStyle name="好_2014年非税（11" xfId="3366"/>
    <cellStyle name="好_2014年市本级财政专户管理资金报人大草案表格（1月7日版）" xfId="3367"/>
    <cellStyle name="好_2015年财政专户管理资金预算草案（按快报数）" xfId="3368"/>
    <cellStyle name="好_2015年社保基金预算草案附表" xfId="3369"/>
    <cellStyle name="好_2015年社保基金预算草案附表1.12" xfId="3370"/>
    <cellStyle name="好_2015年市本级非税收入(政府性基金)收支计划表-已剔除转入一般公共预算8项基金" xfId="3371"/>
    <cellStyle name="好_2015年一般性转移支付项目附表1-3" xfId="3372"/>
    <cellStyle name="好_2015年政府性基金预算草案（按快报数调整，剔除8个项目版本）" xfId="3373"/>
    <cellStyle name="好_2015年专项资金清理整合意见 3" xfId="3374"/>
    <cellStyle name="好_4-7-政府性基金" xfId="3375"/>
    <cellStyle name="好_Book1" xfId="3376"/>
    <cellStyle name="好_Book1_2014年报人大表格正式(王焱)" xfId="3377"/>
    <cellStyle name="好_Book1_2015年社保基金预算草案附表1.12" xfId="3378"/>
    <cellStyle name="好_Book1_2015年市本级非税收入(政府性基金)收支计划表-已剔除转入一般公共预算8项基金" xfId="3379"/>
    <cellStyle name="好_Book1_2015年政府性基金预算草案（按快报数调整，剔除8个项目版本）" xfId="3380"/>
    <cellStyle name="好_Book1_2015年政府性基金预算草案-(剔除8个项目版本)" xfId="3381"/>
    <cellStyle name="好_Book1_附表13-15：国有资本经营收益" xfId="3382"/>
    <cellStyle name="好_Book1_附表9-12：财政专户" xfId="3383"/>
    <cellStyle name="好_Book1_广州市2014年市本级公共财政预算转移支付预算表" xfId="3384"/>
    <cellStyle name="好_Book1_广州市2014年预计执行和2015年公共财政预算支出安排表(刘殷)" xfId="3385"/>
    <cellStyle name="好_Book1_广州市2016年财政专户管理资金预算报人大表格(按实绩数更新)" xfId="3386"/>
    <cellStyle name="好_Book1_广州市2016年市本级土地出让金收支计划情况表" xfId="3387"/>
    <cellStyle name="好_Book2(胥岩修改1(1).17）" xfId="3388"/>
    <cellStyle name="好_Sheet1" xfId="3389"/>
    <cellStyle name="好_Sheet1_2015年财政专户管理资金预算草案" xfId="3390"/>
    <cellStyle name="好_无厘头_2014年非税（11" xfId="3391"/>
    <cellStyle name="好_Sheet1_2015年市本级非税收入(政府性基金)收支计划表-已剔除转入一般公共预算8项基金" xfId="3392"/>
    <cellStyle name="好_Sheet1_2015年市本级国有资本经营收入决算表" xfId="3393"/>
    <cellStyle name="好_Sheet1_2015年政府性基金预算草案-(剔除8个项目版本)" xfId="3394"/>
    <cellStyle name="好_Sheet1_4-7-政府性基金" xfId="3395"/>
    <cellStyle name="好_工贸 2010年一般预算支出情况等表（工贸处、以此为准）" xfId="3396"/>
    <cellStyle name="好_Sheet1_报人大草案附表印刷版(1月19日下班版本)" xfId="3397"/>
    <cellStyle name="好_Sheet1_报人大草案附表印刷版(1月28日)" xfId="3398"/>
    <cellStyle name="好_Sheet1_非税11" xfId="3399"/>
    <cellStyle name="好_Sheet1_附表13-15：国有资本经营收益" xfId="3400"/>
    <cellStyle name="好_Sheet1_附表2：公共预算支出" xfId="3401"/>
    <cellStyle name="好_Sheet1_附表2-支出" xfId="3402"/>
    <cellStyle name="好_Sheet1_附表9-12：财政专户" xfId="3403"/>
    <cellStyle name="好_Sheet1_复件 2015年偿债资金预算（2014(2).12.24）" xfId="3404"/>
    <cellStyle name="好_Sheet1_广州市2014年市本级公共财政预算转移支付预算表" xfId="3405"/>
    <cellStyle name="好_Sheet1_广州市2014年预计执行和2015年公共财政预算支出安排表(刘殷)" xfId="3406"/>
    <cellStyle name="好_Sheet3" xfId="3407"/>
    <cellStyle name="好_报人大财经委2009" xfId="3408"/>
    <cellStyle name="好_报人大财经委2009_20121212晚最终版社保基金报人大草案附表" xfId="3409"/>
    <cellStyle name="好_报人大财经委2009_2014年非税（11" xfId="3410"/>
    <cellStyle name="好_报人大财经委2009_2015年财政专户管理资金预算草案" xfId="3411"/>
    <cellStyle name="好_报人大财经委2009_2015年财政专户管理资金预算草案（按快报数）" xfId="3412"/>
    <cellStyle name="好_报人大财经委2009_2015年社保基金预算草案附表" xfId="3413"/>
    <cellStyle name="千分位_97-917" xfId="3414"/>
    <cellStyle name="好_报人大财经委2009_2015年市本级国有资本经营收入决算表" xfId="3415"/>
    <cellStyle name="好_报人大财经委2009_2015年政府性基金预算草案（按快报数调整，剔除8个项目版本）" xfId="3416"/>
    <cellStyle name="好_报人大财经委2009_报人大草案附表印刷版(1月19日下班版本)" xfId="3417"/>
    <cellStyle name="好_报人大财经委2009_非税11" xfId="3418"/>
    <cellStyle name="好_报人大财经委2009_附表2-支出" xfId="3419"/>
    <cellStyle name="好_报人大财经委2009_广州市2014年预计执行和2015年公共财政预算支出安排表(刘殷)" xfId="3420"/>
    <cellStyle name="好_报人大财经委2009_广州市2016年财政专户管理资金预算报人大表格(按实绩数更新)" xfId="3421"/>
    <cellStyle name="好_报人大草案附表印刷版(1月19日下班版本)" xfId="3422"/>
    <cellStyle name="好_本级一般公共预算支出表（按功能分类）" xfId="3423"/>
    <cellStyle name="好_不压减10%项目表（01.05）" xfId="3424"/>
    <cellStyle name="好_不压减10%项目表（01.05）_20121212晚最终版社保基金报人大草案附表" xfId="3425"/>
    <cellStyle name="好_不压减10%项目表（01.05）_2014年非税（11" xfId="3426"/>
    <cellStyle name="好_不压减10%项目表（01.05）_2015年财政专户管理资金预算草案" xfId="3427"/>
    <cellStyle name="好_不压减10%项目表（01.05）_2015年财政专户管理资金预算草案（按快报数）" xfId="3428"/>
    <cellStyle name="好_不压减10%项目表（01.05）_2015年市本级非税收入(政府性基金)收支计划表-已剔除转入一般公共预算8项基金" xfId="3429"/>
    <cellStyle name="好_不压减10%项目表（01.05）_2015年市本级国有资本经营收入决算表" xfId="3430"/>
    <cellStyle name="好_民生投入_2015年政府性基金预算草案（按快报数调整，剔除8个项目版本）" xfId="3431"/>
    <cellStyle name="好_不压减10%项目表（01.05）_2015年政府性基金预算草案-(剔除8个项目版本)" xfId="3432"/>
    <cellStyle name="好_不压减10%项目表（01.05）_报人大草案附表印刷版(1月19日下班版本)" xfId="3433"/>
    <cellStyle name="好_不压减10%项目表（01.05）_附表9-12：财政专户" xfId="3434"/>
    <cellStyle name="好_不压减10%项目表（01.05）_复件 2015年偿债资金预算（2014(2).12.24）" xfId="3435"/>
    <cellStyle name="好_不压减10%项目表（01.05）_广州市2016年市本级土地出让金收支计划情况表" xfId="3436"/>
    <cellStyle name="好_工贸 2010年一般预算支出情况等表（工贸处、以此为准）_2015年社保基金预算草案附表1.12" xfId="3437"/>
    <cellStyle name="好_非税（12" xfId="3438"/>
    <cellStyle name="好_非税11" xfId="3439"/>
    <cellStyle name="好_附表16-18社保基金" xfId="3440"/>
    <cellStyle name="好_复件 2015年偿债资金预算（2014(2).12.24）" xfId="3441"/>
    <cellStyle name="好_复件_市本级2011年非税收入收支汇总表（12月18日）(1)" xfId="3442"/>
    <cellStyle name="好_复件_市本级2011年非税收入收支汇总表（12月18日）(1)_2014年报人大表格正式(王焱)" xfId="3443"/>
    <cellStyle name="好_复件_市本级2011年非税收入收支汇总表（12月18日）(1)_2014年非税（11" xfId="3444"/>
    <cellStyle name="好_复件_市本级2011年非税收入收支汇总表（12月18日）(1)_2015年社保基金预算草案附表" xfId="3445"/>
    <cellStyle name="好_复件_市本级2011年非税收入收支汇总表（12月18日）(1)_2015年社保基金预算草案附表1.12" xfId="3446"/>
    <cellStyle name="好_复件_市本级2011年非税收入收支汇总表（12月18日）(1)_2015年政府性基金预算草案-(剔除8个项目版本)" xfId="3447"/>
    <cellStyle name="好_复件_市本级2011年非税收入收支汇总表（12月18日）(1)_4-7-政府性基金" xfId="3448"/>
    <cellStyle name="好_复件_市本级2011年非税收入收支汇总表（12月18日）(1)_报人大草案附表印刷版(1月19日下班版本)" xfId="3449"/>
    <cellStyle name="好_复件_市本级2011年非税收入收支汇总表（12月18日）(1)_报人大草案附表印刷版(1月28日)" xfId="3450"/>
    <cellStyle name="好_复件_市本级2011年非税收入收支汇总表（12月18日）(1)_附表13-15：国有资本经营收益" xfId="3451"/>
    <cellStyle name="好_复件_市本级2011年非税收入收支汇总表（12月18日）(1)_附表2-支出" xfId="3452"/>
    <cellStyle name="好_复件_市本级2011年非税收入收支汇总表（12月18日）(1)_复件 2015年偿债资金预算（2014(2).12.24）" xfId="3453"/>
    <cellStyle name="好_复件_市本级2011年非税收入收支汇总表（12月18日）(1)_广州市2016年市本级土地出让金收支计划情况表" xfId="3454"/>
    <cellStyle name="好_给区县—07年决算批复核对表" xfId="3455"/>
    <cellStyle name="好_给区县—07年决算批复核对表_2015年财政专户管理资金预算草案" xfId="3456"/>
    <cellStyle name="好_给区县—07年决算批复核对表_2015年社保基金预算草案附表" xfId="3457"/>
    <cellStyle name="好_给区县—07年决算批复核对表_2015年社保基金预算草案附表1.12" xfId="3458"/>
    <cellStyle name="好_给区县—07年决算批复核对表_2015年市本级国有资本经营收入决算表" xfId="3459"/>
    <cellStyle name="好_给区县—07年决算批复核对表_2015年政府性基金预算草案（按快报数调整，剔除8个项目版本）" xfId="3460"/>
    <cellStyle name="好_给区县—07年决算批复核对表_4-7-政府性基金" xfId="3461"/>
    <cellStyle name="好_给区县—07年决算批复核对表_报人大草案附表印刷版(1月19日下班版本)" xfId="3462"/>
    <cellStyle name="好_给区县—07年决算批复核对表_附表2-支出" xfId="3463"/>
    <cellStyle name="好_给区县—07年决算批复核对表_附表9-12：财政专户" xfId="3464"/>
    <cellStyle name="好_工贸 2010年一般预算支出情况等表（工贸处、以此为准）_2014年报人大表格正式(王焱)" xfId="3465"/>
    <cellStyle name="好_工贸 2010年一般预算支出情况等表（工贸处、以此为准）_2014年非税（11" xfId="3466"/>
    <cellStyle name="好_工贸 2010年一般预算支出情况等表（工贸处、以此为准）_2015年财政专户管理资金预算草案（按快报数）" xfId="3467"/>
    <cellStyle name="好_工贸 2010年一般预算支出情况等表（工贸处、以此为准）_2015年社保基金预算草案附表" xfId="3468"/>
    <cellStyle name="好_工贸 2010年一般预算支出情况等表（工贸处、以此为准）_2015年市本级国有资本经营收入决算表" xfId="3469"/>
    <cellStyle name="好_工贸 2010年一般预算支出情况等表（工贸处、以此为准）_2015年政府性基金预算草案（按快报数调整，剔除8个项目版本）" xfId="3470"/>
    <cellStyle name="好_工贸 2010年一般预算支出情况等表（工贸处、以此为准）_报人大草案附表印刷版(1月28日)" xfId="3471"/>
    <cellStyle name="好_工贸 2010年一般预算支出情况等表（工贸处、以此为准）_非税11" xfId="3472"/>
    <cellStyle name="好_工贸 2010年一般预算支出情况等表（工贸处、以此为准）_附表13-15：国有资本经营收益" xfId="3473"/>
    <cellStyle name="好_工贸 2010年一般预算支出情况等表（工贸处、以此为准）_附表2-支出" xfId="3474"/>
    <cellStyle name="好_工贸 2010年一般预算支出情况等表（工贸处、以此为准）_附表9-12：财政专户" xfId="3475"/>
    <cellStyle name="好_工贸 2010年一般预算支出情况等表（工贸处、以此为准）_复件 2015年偿债资金预算（2014(2).12.24）" xfId="3476"/>
    <cellStyle name="好_工贸 2010年一般预算支出情况等表（工贸处、以此为准）_广州市2014年市本级公共财政预算转移支付预算表" xfId="3477"/>
    <cellStyle name="好_工贸 2010年一般预算支出情况等表（工贸处、以此为准）_广州市2016年财政专户管理资金预算报人大表格(按实绩数更新)" xfId="3478"/>
    <cellStyle name="好_工贸 2010年一般预算支出情况等表（工贸处、以此为准）_广州市2016年市本级土地出让金收支计划情况表" xfId="3479"/>
    <cellStyle name="好_广州市2012年基金预算执行情况和2013年基金预算草案(对比表)" xfId="3480"/>
    <cellStyle name="好_广州市2014年市本级公共财政预算支出预算表(胥岩1(1).15）" xfId="3481"/>
    <cellStyle name="好_广州市2014年市本级公共财政预算转移支付预算表" xfId="3482"/>
    <cellStyle name="好_广州市2014年一级企业国资收益上缴一览表" xfId="3483"/>
    <cellStyle name="好_广州市2016年财政专户管理资金预算报人大表格(按实绩数更新)" xfId="3484"/>
    <cellStyle name="好_一般预算收入(11.28)_2015年财政专户管理资金预算草案（按快报数）" xfId="3485"/>
    <cellStyle name="好_广州市2016年市本级土地出让金收支计划情况表" xfId="3486"/>
    <cellStyle name="好_广州市本级2013年基金预算草案11.12" xfId="3487"/>
    <cellStyle name="好_广州市和市本级2011年基金预算执行情况和2012年基金预算草案（12.5）" xfId="3488"/>
    <cellStyle name="好_广州市和市本级2011年基金预算执行情况和2012年基金预算草案（12.5）_2015年社保基金预算草案附表" xfId="3489"/>
    <cellStyle name="好_广州市和市本级2011年基金预算执行情况和2012年基金预算草案（12.5）_2015年市本级非税收入(政府性基金)收支计划表-已剔除转入一般公共预算8项基金" xfId="3490"/>
    <cellStyle name="好_广州市和市本级2011年基金预算执行情况和2012年基金预算草案（12.5）_2015年市本级国有资本经营收入决算表" xfId="3491"/>
    <cellStyle name="好_广州市和市本级2011年基金预算执行情况和2012年基金预算草案（12.5）_报人大草案附表印刷版(1月28日)" xfId="3492"/>
    <cellStyle name="好_广州市和市本级2011年基金预算执行情况和2012年基金预算草案（12.5）_广州市2016年财政专户管理资金预算报人大表格(按实绩数更新)" xfId="3493"/>
    <cellStyle name="好_广州市和市本级2011年基金预算执行情况和2012年基金预算草案（12.5）_广州市2016年市本级土地出让金收支计划情况表" xfId="3494"/>
    <cellStyle name="好_无厘头_2015年市本级国有资本经营收入决算表" xfId="3495"/>
    <cellStyle name="好_广州市和市本级2011年基金预算执行情况和2012年基金预算草案(给刘殷)" xfId="3496"/>
    <cellStyle name="好_广州市和市本级2011年基金预算执行情况和2012年基金预算草案(给刘殷)_20121212晚最终版社保基金报人大草案附表" xfId="3497"/>
    <cellStyle name="好_广州市和市本级2011年基金预算执行情况和2012年基金预算草案(给刘殷)_2015年财政专户管理资金预算草案（按快报数）" xfId="3498"/>
    <cellStyle name="好_广州市和市本级2011年基金预算执行情况和2012年基金预算草案(给刘殷)_2015年市本级国有资本经营收入决算表" xfId="3499"/>
    <cellStyle name="好_广州市和市本级2011年基金预算执行情况和2012年基金预算草案(给刘殷)_2015年政府性基金预算草案（按快报数调整，剔除8个项目版本）" xfId="3500"/>
    <cellStyle name="好_广州市和市本级2011年基金预算执行情况和2012年基金预算草案(给刘殷)_附表2：公共预算支出" xfId="3501"/>
    <cellStyle name="好_广州市和市本级2011年基金预算执行情况和2012年基金预算草案(给刘殷)_附表9-12：财政专户" xfId="3502"/>
    <cellStyle name="好_广州市和市本级2011年基金预算执行情况和2012年基金预算草案(给刘殷)_广州市2016年财政专户管理资金预算报人大表格(按实绩数更新)" xfId="3503"/>
    <cellStyle name="好_广州市和市本级2011年基金预算执行情况和2012年基金预算草案(给刘殷)_市2015年预算（表8）" xfId="3504"/>
    <cellStyle name="好_基本支出和“三公”经费公开模板" xfId="3505"/>
    <cellStyle name="好_基金" xfId="3506"/>
    <cellStyle name="好_教育（2013）" xfId="3507"/>
    <cellStyle name="好_经建处" xfId="3508"/>
    <cellStyle name="好_民生投入" xfId="3509"/>
    <cellStyle name="好_民生投入_20121212晚最终版社保基金报人大草案附表" xfId="3510"/>
    <cellStyle name="好_民生投入_2014年报人大表格正式(王焱)" xfId="3511"/>
    <cellStyle name="好_民生投入_2014年非税（11" xfId="3512"/>
    <cellStyle name="好_民生投入_2015年财政专户管理资金预算草案" xfId="3513"/>
    <cellStyle name="好_民生投入_2015年财政专户管理资金预算草案（按快报数）" xfId="3514"/>
    <cellStyle name="好_民生投入_2015年社保基金预算草案附表" xfId="3515"/>
    <cellStyle name="好_民生投入_2015年社保基金预算草案附表1.12" xfId="3516"/>
    <cellStyle name="好_民生投入_2015年市本级非税收入(政府性基金)收支计划表-已剔除转入一般公共预算8项基金" xfId="3517"/>
    <cellStyle name="好_民生投入_2015年市本级国有资本经营收入决算表" xfId="3518"/>
    <cellStyle name="好_民生投入_2015年政府性基金预算草案-(剔除8个项目版本)" xfId="3519"/>
    <cellStyle name="好_民生投入_4-7-政府性基金" xfId="3520"/>
    <cellStyle name="好_卫生投入_复件 2015年偿债资金预算（2014(2).12.24）" xfId="3521"/>
    <cellStyle name="好_民生投入_报人大草案附表印刷版(1月28日)" xfId="3522"/>
    <cellStyle name="好_民生投入_非税11" xfId="3523"/>
    <cellStyle name="好_民生投入_附表2-支出" xfId="3524"/>
    <cellStyle name="好_民生投入_附表9-12：财政专户" xfId="3525"/>
    <cellStyle name="好_民生投入_复件 2015年偿债资金预算（2014(2).12.24）" xfId="3526"/>
    <cellStyle name="好_民生投入_广州市2014年预计执行和2015年公共财政预算支出安排表(刘殷)" xfId="3527"/>
    <cellStyle name="好_民生投入_广州市2016年市本级土地出让金收支计划情况表" xfId="3528"/>
    <cellStyle name="好_农业处专项工作附表" xfId="3529"/>
    <cellStyle name="好_其他支出（2012）" xfId="3530"/>
    <cellStyle name="好_全市2013年基金预算草案11.12(修改整数版)" xfId="3531"/>
    <cellStyle name="好_人大会议材料(预算处内部使用）(2.16)" xfId="3532"/>
    <cellStyle name="好_人大会议材料(预算处内部使用）(2.16)_2015年财政专户管理资金预算草案" xfId="3533"/>
    <cellStyle name="好_人大会议材料(预算处内部使用）(2.16)_2015年政府性基金预算草案-(剔除8个项目版本)" xfId="3534"/>
    <cellStyle name="好_人大会议材料(预算处内部使用）(2.16)_报人大草案附表印刷版(1月19日下班版本)" xfId="3535"/>
    <cellStyle name="好_人大会议材料(预算处内部使用）(2.16)_报人大草案附表印刷版(1月28日)" xfId="3536"/>
    <cellStyle name="好_人大会议材料(预算处内部使用）(2.16)_附表2-支出" xfId="3537"/>
    <cellStyle name="好_人大会议材料(预算处内部使用）(2.16)_市2015年预算（表8）" xfId="3538"/>
    <cellStyle name="好_三农_20121212晚最终版社保基金报人大草案附表" xfId="3539"/>
    <cellStyle name="好_三农_2015年财政专户管理资金预算草案（按快报数）" xfId="3540"/>
    <cellStyle name="好_三农_2015年社保基金预算草案附表1.12" xfId="3541"/>
    <cellStyle name="好_三农_2015年市本级非税收入(政府性基金)收支计划表-已剔除转入一般公共预算8项基金" xfId="3542"/>
    <cellStyle name="好_三农_2015年政府性基金预算草案（按快报数调整，剔除8个项目版本）" xfId="3543"/>
    <cellStyle name="好_三农_4-7-政府性基金" xfId="3544"/>
    <cellStyle name="好_三农_报人大草案附表印刷版(1月28日)" xfId="3545"/>
    <cellStyle name="好_三农_附表9-12：财政专户" xfId="3546"/>
    <cellStyle name="好_三农_广州市2016年财政专户管理资金预算报人大表格(按实绩数更新)" xfId="3547"/>
    <cellStyle name="好_三农_广州市2016年市本级土地出让金收支计划情况表" xfId="3548"/>
    <cellStyle name="好_三农_市2015年预算（表8）" xfId="3549"/>
    <cellStyle name="好_社保基金" xfId="3550"/>
    <cellStyle name="好_社保基金处" xfId="3551"/>
    <cellStyle name="好_市2015年预算（表8）" xfId="3552"/>
    <cellStyle name="好_卫生投入" xfId="3553"/>
    <cellStyle name="好_卫生投入_2014年报人大表格正式(王焱)" xfId="3554"/>
    <cellStyle name="好_卫生投入_2014年非税（11" xfId="3555"/>
    <cellStyle name="好_卫生投入_2015年财政专户管理资金预算草案" xfId="3556"/>
    <cellStyle name="好_卫生投入_2015年政府性基金预算草案-(剔除8个项目版本)" xfId="3557"/>
    <cellStyle name="好_卫生投入_报人大草案附表印刷版(1月19日下班版本)" xfId="3558"/>
    <cellStyle name="好_卫生投入_附表2：公共预算支出" xfId="3559"/>
    <cellStyle name="好_卫生投入_附表2-支出" xfId="3560"/>
    <cellStyle name="好_卫生投入_附表9-12：财政专户" xfId="3561"/>
    <cellStyle name="好_卫生投入_广州市2014年市本级公共财政预算转移支付预算表" xfId="3562"/>
    <cellStyle name="好_卫生投入_广州市2016年财政专户管理资金预算报人大表格(按实绩数更新)" xfId="3563"/>
    <cellStyle name="好_无厘头" xfId="3564"/>
    <cellStyle name="好_无厘头_2015年财政专户管理资金预算草案" xfId="3565"/>
    <cellStyle name="好_无厘头_2015年社保基金预算草案附表" xfId="3566"/>
    <cellStyle name="好_无厘头_2015年社保基金预算草案附表1.12" xfId="3567"/>
    <cellStyle name="好_无厘头_2015年市本级非税收入(政府性基金)收支计划表-已剔除转入一般公共预算8项基金" xfId="3568"/>
    <cellStyle name="好_无厘头_2015年政府性基金预算草案-(剔除8个项目版本)" xfId="3569"/>
    <cellStyle name="好_无厘头_附表2：公共预算支出" xfId="3570"/>
    <cellStyle name="好_无厘头_附表2-支出" xfId="3571"/>
    <cellStyle name="好_无厘头_附表9-12：财政专户" xfId="3572"/>
    <cellStyle name="好_无厘头_复件 2015年偿债资金预算（2014(2).12.24）" xfId="3573"/>
    <cellStyle name="好_无厘头_广州市2016年财政专户管理资金预算报人大表格(按实绩数更新)" xfId="3574"/>
    <cellStyle name="好_无厘头_广州市2016年市本级土地出让金收支计划情况表" xfId="3575"/>
    <cellStyle name="好_一般预算收入(11.28)" xfId="3576"/>
    <cellStyle name="好_一般预算收入(11.28)_20121212晚最终版社保基金报人大草案附表" xfId="3577"/>
    <cellStyle name="好_一般预算收入(11.28)_2014年非税（11" xfId="3578"/>
    <cellStyle name="好_一般预算收入(11.28)_2015年财政专户管理资金预算草案" xfId="3579"/>
    <cellStyle name="好_一般预算收入(11.28)_2015年社保基金预算草案附表1.12" xfId="3580"/>
    <cellStyle name="好_一般预算收入(11.28)_2015年市本级非税收入(政府性基金)收支计划表-已剔除转入一般公共预算8项基金" xfId="3581"/>
    <cellStyle name="千位分隔 7 2 3" xfId="3582"/>
    <cellStyle name="好_一般预算收入(11.28)_4-7-政府性基金" xfId="3583"/>
    <cellStyle name="好_一般预算收入(11.28)_报人大草案附表印刷版(1月19日下班版本)" xfId="3584"/>
    <cellStyle name="好_一般预算收入(11.28)_非税11" xfId="3585"/>
    <cellStyle name="好_一般预算收入(11.28)_附表2-支出" xfId="3586"/>
    <cellStyle name="好_一般预算收入(11.28)_复件 2015年偿债资金预算（2014(2).12.24）" xfId="3587"/>
    <cellStyle name="好_一般预算收入(11.28)_广州市2014年市本级公共财政预算转移支付预算表" xfId="3588"/>
    <cellStyle name="好_一般预算收入(11.28)_广州市2016年财政专户管理资金预算报人大表格(按实绩数更新)" xfId="3589"/>
    <cellStyle name="好_一般预算收入(11.28)_广州市2016年市本级土地出让金收支计划情况表" xfId="3590"/>
    <cellStyle name="好_粤财预函（2018）17号附件2：政府决算公开模板" xfId="3591"/>
    <cellStyle name="好_支出计划 (详细版)" xfId="3592"/>
    <cellStyle name="普通_97-917" xfId="3593"/>
    <cellStyle name="千位分隔 10" xfId="3594"/>
    <cellStyle name="千位分隔 10 2" xfId="3595"/>
    <cellStyle name="千位分隔 11" xfId="3596"/>
    <cellStyle name="千位分隔 12" xfId="3597"/>
    <cellStyle name="千位分隔 13" xfId="3598"/>
    <cellStyle name="千位分隔 2_1" xfId="3599"/>
    <cellStyle name="千位分隔 3_2010年省、市财政批复决算情况表8.2" xfId="3600"/>
    <cellStyle name="千位分隔 4_2012控制数（改造1）" xfId="3601"/>
    <cellStyle name="千位分隔 6 2 3" xfId="3602"/>
    <cellStyle name="千位分隔 7 2 2" xfId="3603"/>
    <cellStyle name="千位分隔 7 2 2 2" xfId="3604"/>
    <cellStyle name="千位分隔 7 3" xfId="3605"/>
    <cellStyle name="千位分隔 8 2 2" xfId="3606"/>
    <cellStyle name="千位分隔 8 3" xfId="3607"/>
    <cellStyle name="千位分隔[0] 2" xfId="3608"/>
    <cellStyle name="千位分隔[0] 2 2 2" xfId="3609"/>
    <cellStyle name="千位分隔[0] 2 4" xfId="3610"/>
    <cellStyle name="千位分隔[0] 3 2" xfId="3611"/>
    <cellStyle name="千位分隔[0] 4" xfId="3612"/>
    <cellStyle name="千位分隔[0] 4 2" xfId="3613"/>
    <cellStyle name="千位分隔[0] 4 3" xfId="3614"/>
    <cellStyle name="千位分隔[0] 5 2" xfId="3615"/>
    <cellStyle name="千位分隔[0] 5 2 2 2" xfId="3616"/>
    <cellStyle name="千位分隔[0] 5 2 3 2" xfId="3617"/>
    <cellStyle name="千位分隔[0] 5 2 4" xfId="3618"/>
    <cellStyle name="千位分隔[0] 5 3 2" xfId="3619"/>
    <cellStyle name="千位分隔[0] 5 4" xfId="3620"/>
    <cellStyle name="千位分隔[0] 6" xfId="3621"/>
    <cellStyle name="千位分隔[0] 6 2" xfId="3622"/>
    <cellStyle name="千位分隔[0] 7" xfId="362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externalLink" Target="externalLinks/externalLink11.xml" /><Relationship Id="rId47" Type="http://schemas.openxmlformats.org/officeDocument/2006/relationships/externalLink" Target="externalLinks/externalLink12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" name="Line 11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" name="Line 11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" name="Line 11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" name="Line 12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" name="Line 12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" name="Line 12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" name="Line 12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" name="Line 12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" name="Line 12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" name="Line 12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" name="Line 12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" name="Line 12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" name="Line 12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" name="Line 13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" name="Line 13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" name="Line 13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" name="Line 13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" name="Line 13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" name="Line 13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" name="Line 13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" name="Line 13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" name="Line 13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" name="Line 13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" name="Line 14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" name="Line 14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" name="Line 14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" name="Line 14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" name="Line 14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" name="Line 14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" name="Line 14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" name="Line 14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" name="Line 14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" name="Line 14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" name="Line 15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" name="Line 15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" name="Line 15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" name="Line 15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38" name="Line 154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" name="Line 15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" name="Line 15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" name="Line 15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" name="Line 15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" name="Line 15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" name="Line 16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" name="Line 16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" name="Line 16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" name="Line 16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" name="Line 16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9" name="Line 16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0" name="Line 16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1" name="Line 16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2" name="Line 16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3" name="Line 16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4" name="Line 17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5" name="Line 17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6" name="Line 17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7" name="Line 17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8" name="Line 17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59" name="Line 17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0" name="Line 17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1" name="Line 17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2" name="Line 17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3" name="Line 17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4" name="Line 18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5" name="Line 18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6" name="Line 18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7" name="Line 18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8" name="Line 18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69" name="Line 18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0" name="Line 18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1" name="Line 18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2" name="Line 18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3" name="Line 18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4" name="Line 19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5" name="Line 19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6" name="Line 19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7" name="Line 19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78" name="Line 19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79" name="Line 195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0" name="Line 19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1" name="Line 19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2" name="Line 19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3" name="Line 19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4" name="Line 20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5" name="Line 20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6" name="Line 20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7" name="Line 20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8" name="Line 20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89" name="Line 20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0" name="Line 20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1" name="Line 20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2" name="Line 20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3" name="Line 20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4" name="Line 21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5" name="Line 21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6" name="Line 21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7" name="Line 21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8" name="Line 21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99" name="Line 21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0" name="Line 21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1" name="Line 21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2" name="Line 21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3" name="Line 21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4" name="Line 22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5" name="Line 22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6" name="Line 22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7" name="Line 22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8" name="Line 22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09" name="Line 22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0" name="Line 22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1" name="Line 22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2" name="Line 22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3" name="Line 22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4" name="Line 23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5" name="Line 23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6" name="Line 23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7" name="Line 23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8" name="Line 23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19" name="Line 23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120" name="Line 236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1" name="Line 23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2" name="Line 23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3" name="Line 23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4" name="Line 24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5" name="Line 24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6" name="Line 24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7" name="Line 24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8" name="Line 24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29" name="Line 24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0" name="Line 24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1" name="Line 24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2" name="Line 24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3" name="Line 24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4" name="Line 25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5" name="Line 25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6" name="Line 25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7" name="Line 25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8" name="Line 25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39" name="Line 25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0" name="Line 25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1" name="Line 25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2" name="Line 25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3" name="Line 25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4" name="Line 26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5" name="Line 26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6" name="Line 26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7" name="Line 26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8" name="Line 26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49" name="Line 26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0" name="Line 26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1" name="Line 26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2" name="Line 26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3" name="Line 26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4" name="Line 27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5" name="Line 27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6" name="Line 27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7" name="Line 27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8" name="Line 27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59" name="Line 27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0" name="Line 27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161" name="Line 277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2" name="Line 27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3" name="Line 27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4" name="Line 28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5" name="Line 28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6" name="Line 28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7" name="Line 28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8" name="Line 28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69" name="Line 28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0" name="Line 28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1" name="Line 28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2" name="Line 28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3" name="Line 28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4" name="Line 29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5" name="Line 29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6" name="Line 29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7" name="Line 29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8" name="Line 29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79" name="Line 29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0" name="Line 29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1" name="Line 29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2" name="Line 29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3" name="Line 29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4" name="Line 30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5" name="Line 30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6" name="Line 30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7" name="Line 30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8" name="Line 30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89" name="Line 30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0" name="Line 30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1" name="Line 30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2" name="Line 30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3" name="Line 30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4" name="Line 31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5" name="Line 31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6" name="Line 31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7" name="Line 31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8" name="Line 31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199" name="Line 31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0" name="Line 31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1" name="Line 31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202" name="Line 318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3" name="Line 31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4" name="Line 32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5" name="Line 32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6" name="Line 32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7" name="Line 32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8" name="Line 32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09" name="Line 32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0" name="Line 32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1" name="Line 32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2" name="Line 32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3" name="Line 32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4" name="Line 33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5" name="Line 33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6" name="Line 33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7" name="Line 33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8" name="Line 33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19" name="Line 33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0" name="Line 33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1" name="Line 33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2" name="Line 33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3" name="Line 33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4" name="Line 34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5" name="Line 34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6" name="Line 34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7" name="Line 34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8" name="Line 34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29" name="Line 34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0" name="Line 34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1" name="Line 34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2" name="Line 34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3" name="Line 34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4" name="Line 35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5" name="Line 35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6" name="Line 35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7" name="Line 35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8" name="Line 35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39" name="Line 35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0" name="Line 35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1" name="Line 35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2" name="Line 35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243" name="Line 359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4" name="Line 36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5" name="Line 36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6" name="Line 36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7" name="Line 36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8" name="Line 36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49" name="Line 36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0" name="Line 36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1" name="Line 36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2" name="Line 36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3" name="Line 36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4" name="Line 37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5" name="Line 37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6" name="Line 37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7" name="Line 37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8" name="Line 37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59" name="Line 37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0" name="Line 37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1" name="Line 37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2" name="Line 37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3" name="Line 37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4" name="Line 38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5" name="Line 38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6" name="Line 38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7" name="Line 38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8" name="Line 38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69" name="Line 38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0" name="Line 38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1" name="Line 38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2" name="Line 38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3" name="Line 38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4" name="Line 39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5" name="Line 39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6" name="Line 39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7" name="Line 39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8" name="Line 39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79" name="Line 39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0" name="Line 39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1" name="Line 39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2" name="Line 39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3" name="Line 39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284" name="Line 400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5" name="Line 40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6" name="Line 40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7" name="Line 40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8" name="Line 40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89" name="Line 40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0" name="Line 40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1" name="Line 40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2" name="Line 40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3" name="Line 40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4" name="Line 41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5" name="Line 41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6" name="Line 41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7" name="Line 41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8" name="Line 41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299" name="Line 41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0" name="Line 41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1" name="Line 41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2" name="Line 41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3" name="Line 41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4" name="Line 42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5" name="Line 42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6" name="Line 42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7" name="Line 42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8" name="Line 42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09" name="Line 42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0" name="Line 42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1" name="Line 42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2" name="Line 42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3" name="Line 42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4" name="Line 43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5" name="Line 43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6" name="Line 43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7" name="Line 43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8" name="Line 43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19" name="Line 43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0" name="Line 43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1" name="Line 43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2" name="Line 43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3" name="Line 43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4" name="Line 44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325" name="Line 441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6" name="Line 44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7" name="Line 44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8" name="Line 44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29" name="Line 44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0" name="Line 44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1" name="Line 44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2" name="Line 44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3" name="Line 44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4" name="Line 45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5" name="Line 45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6" name="Line 45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7" name="Line 45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8" name="Line 45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39" name="Line 45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0" name="Line 45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1" name="Line 45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2" name="Line 45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3" name="Line 45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4" name="Line 46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5" name="Line 46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6" name="Line 46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7" name="Line 46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8" name="Line 46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49" name="Line 46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0" name="Line 46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1" name="Line 46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2" name="Line 46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3" name="Line 46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4" name="Line 47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5" name="Line 47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6" name="Line 47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7" name="Line 47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8" name="Line 47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59" name="Line 47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0" name="Line 47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1" name="Line 47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2" name="Line 47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3" name="Line 47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4" name="Line 48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5" name="Line 48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366" name="Line 482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7" name="Line 48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8" name="Line 48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69" name="Line 48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0" name="Line 48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1" name="Line 48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2" name="Line 48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3" name="Line 48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4" name="Line 49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5" name="Line 49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6" name="Line 49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7" name="Line 49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8" name="Line 49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79" name="Line 49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0" name="Line 49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1" name="Line 49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2" name="Line 49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3" name="Line 49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4" name="Line 50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5" name="Line 50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6" name="Line 50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7" name="Line 50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8" name="Line 50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89" name="Line 50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0" name="Line 50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1" name="Line 50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2" name="Line 50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3" name="Line 50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4" name="Line 51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5" name="Line 51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6" name="Line 51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7" name="Line 51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8" name="Line 51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399" name="Line 51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0" name="Line 51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1" name="Line 51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2" name="Line 51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3" name="Line 51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4" name="Line 52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5" name="Line 52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6" name="Line 52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407" name="Line 523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8" name="Line 52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09" name="Line 52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0" name="Line 52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1" name="Line 52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2" name="Line 52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3" name="Line 52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4" name="Line 53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5" name="Line 53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6" name="Line 53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7" name="Line 53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8" name="Line 53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19" name="Line 53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0" name="Line 53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1" name="Line 53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2" name="Line 53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3" name="Line 53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4" name="Line 54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5" name="Line 54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6" name="Line 54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7" name="Line 54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8" name="Line 54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29" name="Line 54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0" name="Line 54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1" name="Line 54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2" name="Line 54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3" name="Line 54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4" name="Line 55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5" name="Line 55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6" name="Line 55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7" name="Line 55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8" name="Line 55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39" name="Line 55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0" name="Line 55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1" name="Line 55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2" name="Line 55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3" name="Line 55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4" name="Line 56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5" name="Line 56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6" name="Line 56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7" name="Line 56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448" name="Line 564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49" name="Line 56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0" name="Line 56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1" name="Line 56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2" name="Line 56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3" name="Line 56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4" name="Line 57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5" name="Line 57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6" name="Line 57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7" name="Line 57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8" name="Line 57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59" name="Line 57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0" name="Line 57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1" name="Line 57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2" name="Line 57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3" name="Line 57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4" name="Line 58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5" name="Line 58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6" name="Line 58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7" name="Line 58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8" name="Line 58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69" name="Line 58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0" name="Line 58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1" name="Line 58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2" name="Line 58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3" name="Line 58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4" name="Line 59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5" name="Line 59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6" name="Line 59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7" name="Line 59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8" name="Line 59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79" name="Line 595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0" name="Line 59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1" name="Line 59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2" name="Line 59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3" name="Line 599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4" name="Line 600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5" name="Line 601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6" name="Line 602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7" name="Line 603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88" name="Line 604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19050</xdr:colOff>
      <xdr:row>12</xdr:row>
      <xdr:rowOff>0</xdr:rowOff>
    </xdr:to>
    <xdr:sp>
      <xdr:nvSpPr>
        <xdr:cNvPr id="489" name="Line 605"/>
        <xdr:cNvSpPr>
          <a:spLocks/>
        </xdr:cNvSpPr>
      </xdr:nvSpPr>
      <xdr:spPr>
        <a:xfrm flipH="1">
          <a:off x="4095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90" name="Line 606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91" name="Line 607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28575</xdr:colOff>
      <xdr:row>12</xdr:row>
      <xdr:rowOff>0</xdr:rowOff>
    </xdr:to>
    <xdr:sp>
      <xdr:nvSpPr>
        <xdr:cNvPr id="492" name="Line 608"/>
        <xdr:cNvSpPr>
          <a:spLocks/>
        </xdr:cNvSpPr>
      </xdr:nvSpPr>
      <xdr:spPr>
        <a:xfrm>
          <a:off x="4191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" name="TextBox 99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" name="TextBox 99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" name="TextBox 99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" name="TextBox 99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" name="TextBox 99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" name="TextBox 99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" name="TextBox 100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" name="TextBox 100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" name="TextBox 100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0" name="TextBox 100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1" name="TextBox 100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2" name="TextBox 100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3" name="TextBox 100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4" name="TextBox 100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5" name="TextBox 100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6" name="TextBox 100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7" name="TextBox 101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8" name="TextBox 101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19" name="TextBox 101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0" name="TextBox 101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1" name="TextBox 101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2" name="TextBox 101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3" name="TextBox 101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4" name="TextBox 101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5" name="TextBox 101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6" name="TextBox 101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7" name="TextBox 102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8" name="TextBox 102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29" name="TextBox 102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0" name="TextBox 102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1" name="TextBox 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2" name="TextBox 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3" name="TextBox 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4" name="TextBox 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5" name="TextBox 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6" name="TextBox 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7" name="TextBox 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8" name="TextBox 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39" name="TextBox 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0" name="TextBox 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1" name="TextBox 1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2" name="TextBox 1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3" name="TextBox 1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4" name="TextBox 1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5" name="TextBox 1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6" name="TextBox 1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7" name="TextBox 1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8" name="TextBox 1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49" name="TextBox 1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0" name="TextBox 1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1" name="TextBox 2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2" name="TextBox 2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3" name="TextBox 2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4" name="TextBox 2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5" name="TextBox 2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6" name="TextBox 2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7" name="TextBox 2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8" name="TextBox 2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59" name="TextBox 2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0" name="TextBox 2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1" name="TextBox 3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2" name="TextBox 3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3" name="TextBox 3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4" name="TextBox 3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5" name="TextBox 3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6" name="TextBox 3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7" name="TextBox 3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8" name="TextBox 3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69" name="TextBox 3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0" name="TextBox 3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1" name="TextBox 4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2" name="TextBox 4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3" name="TextBox 4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4" name="TextBox 4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5" name="TextBox 4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6" name="TextBox 4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7" name="TextBox 4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8" name="TextBox 4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79" name="TextBox 4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0" name="TextBox 4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1" name="TextBox 5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2" name="TextBox 5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3" name="TextBox 5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4" name="TextBox 5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5" name="TextBox 5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6" name="TextBox 5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7" name="TextBox 5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8" name="TextBox 57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89" name="TextBox 58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0" name="TextBox 59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1" name="TextBox 60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2" name="TextBox 61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3" name="TextBox 62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4" name="TextBox 63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5" name="TextBox 64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6" name="TextBox 65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409575"/>
    <xdr:sp fLocksText="0">
      <xdr:nvSpPr>
        <xdr:cNvPr id="97" name="TextBox 66"/>
        <xdr:cNvSpPr txBox="1">
          <a:spLocks noChangeArrowheads="1"/>
        </xdr:cNvSpPr>
      </xdr:nvSpPr>
      <xdr:spPr>
        <a:xfrm>
          <a:off x="32575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98" name="TextBox 67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99" name="TextBox 68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0" name="TextBox 69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1" name="TextBox 70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2" name="TextBox 71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3" name="TextBox 72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4" name="TextBox 73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5" name="TextBox 74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6" name="TextBox 75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7" name="TextBox 76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8" name="TextBox 77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09" name="TextBox 78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0" name="TextBox 79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1" name="TextBox 80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2" name="TextBox 81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3" name="TextBox 82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4" name="TextBox 83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5" name="TextBox 84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6" name="TextBox 85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7" name="TextBox 86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8" name="TextBox 87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19" name="TextBox 88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0" name="TextBox 89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1" name="TextBox 90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2" name="TextBox 91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3" name="TextBox 92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4" name="TextBox 93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5" name="TextBox 94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6" name="TextBox 95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7" name="TextBox 96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8" name="TextBox 97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29" name="TextBox 98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0" name="TextBox 99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1" name="TextBox 100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2" name="TextBox 101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3" name="TextBox 102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4" name="TextBox 103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5" name="TextBox 104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6" name="TextBox 105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7" name="TextBox 106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8" name="TextBox 107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39" name="TextBox 108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40" name="TextBox 109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41" name="TextBox 110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42" name="TextBox 111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0" cy="314325"/>
    <xdr:sp fLocksText="0">
      <xdr:nvSpPr>
        <xdr:cNvPr id="143" name="TextBox 112"/>
        <xdr:cNvSpPr txBox="1">
          <a:spLocks noChangeArrowheads="1"/>
        </xdr:cNvSpPr>
      </xdr:nvSpPr>
      <xdr:spPr>
        <a:xfrm>
          <a:off x="32575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44" name="TextBox 113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45" name="TextBox 114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46" name="TextBox 115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47" name="TextBox 116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48" name="TextBox 117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49" name="TextBox 118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0" name="TextBox 119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1" name="TextBox 120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2" name="TextBox 121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3" name="TextBox 122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4" name="TextBox 123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5" name="TextBox 124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6" name="TextBox 125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7" name="TextBox 126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8" name="TextBox 127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59" name="TextBox 128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0" name="TextBox 129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1" name="TextBox 130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2" name="TextBox 131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3" name="TextBox 132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4" name="TextBox 133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5" name="TextBox 134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6" name="TextBox 135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7" name="TextBox 136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8" name="TextBox 137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69" name="TextBox 138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0" name="TextBox 139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1" name="TextBox 140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2" name="TextBox 141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3" name="TextBox 142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4" name="TextBox 143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5" name="TextBox 144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6" name="TextBox 145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7" name="TextBox 146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8" name="TextBox 147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79" name="TextBox 148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0" name="TextBox 149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1" name="TextBox 150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2" name="TextBox 151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3" name="TextBox 152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4" name="TextBox 153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5" name="TextBox 154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6" name="TextBox 155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7" name="TextBox 156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8" name="TextBox 157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89" name="TextBox 158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0" name="TextBox 159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1" name="TextBox 160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2" name="TextBox 161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3" name="TextBox 162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4" name="TextBox 163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5" name="TextBox 164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809625" cy="371475"/>
    <xdr:sp fLocksText="0">
      <xdr:nvSpPr>
        <xdr:cNvPr id="196" name="TextBox 165"/>
        <xdr:cNvSpPr txBox="1">
          <a:spLocks noChangeArrowheads="1"/>
        </xdr:cNvSpPr>
      </xdr:nvSpPr>
      <xdr:spPr>
        <a:xfrm>
          <a:off x="4057650" y="4638675"/>
          <a:ext cx="80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197" name="TextBox 166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198" name="TextBox 167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199" name="TextBox 168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200" name="TextBox 169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201" name="TextBox 170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202" name="TextBox 171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203" name="TextBox 172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14</xdr:row>
      <xdr:rowOff>0</xdr:rowOff>
    </xdr:from>
    <xdr:ext cx="790575" cy="371475"/>
    <xdr:sp fLocksText="0">
      <xdr:nvSpPr>
        <xdr:cNvPr id="204" name="TextBox 173"/>
        <xdr:cNvSpPr txBox="1">
          <a:spLocks noChangeArrowheads="1"/>
        </xdr:cNvSpPr>
      </xdr:nvSpPr>
      <xdr:spPr>
        <a:xfrm>
          <a:off x="4057650" y="4638675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05" name="TextBox 17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06" name="TextBox 17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07" name="TextBox 17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08" name="TextBox 17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09" name="TextBox 17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0" name="TextBox 17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1" name="TextBox 18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2" name="TextBox 18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3" name="TextBox 18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4" name="TextBox 18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5" name="TextBox 18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6" name="TextBox 18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7" name="TextBox 18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8" name="TextBox 18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19" name="TextBox 18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0" name="TextBox 18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1" name="TextBox 19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2" name="TextBox 19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3" name="TextBox 19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4" name="TextBox 19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5" name="TextBox 19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6" name="TextBox 19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7" name="TextBox 19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8" name="TextBox 19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29" name="TextBox 19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0" name="TextBox 19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1" name="TextBox 20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2" name="TextBox 20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3" name="TextBox 20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4" name="TextBox 20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5" name="TextBox 20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6" name="TextBox 20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7" name="TextBox 20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8" name="TextBox 20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39" name="TextBox 20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0" name="TextBox 20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1" name="TextBox 21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2" name="TextBox 21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3" name="TextBox 21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4" name="TextBox 21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5" name="TextBox 21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6" name="TextBox 21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7" name="TextBox 21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8" name="TextBox 21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49" name="TextBox 21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0" name="TextBox 21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1" name="TextBox 22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2" name="TextBox 22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3" name="TextBox 22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4" name="TextBox 22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5" name="TextBox 22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6" name="TextBox 22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7" name="TextBox 22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8" name="TextBox 22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59" name="TextBox 22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0" name="TextBox 22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1" name="TextBox 23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2" name="TextBox 23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3" name="TextBox 23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4" name="TextBox 23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5" name="TextBox 23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6" name="TextBox 23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7" name="TextBox 23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8" name="TextBox 23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69" name="TextBox 23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0" name="TextBox 23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1" name="TextBox 24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2" name="TextBox 24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3" name="TextBox 24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4" name="TextBox 24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5" name="TextBox 24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6" name="TextBox 24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7" name="TextBox 24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8" name="TextBox 24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79" name="TextBox 24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0" name="TextBox 24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1" name="TextBox 25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2" name="TextBox 25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3" name="TextBox 25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4" name="TextBox 25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5" name="TextBox 25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6" name="TextBox 25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7" name="TextBox 25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8" name="TextBox 25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89" name="TextBox 25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0" name="TextBox 25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1" name="TextBox 26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2" name="TextBox 261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3" name="TextBox 262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4" name="TextBox 263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5" name="TextBox 264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6" name="TextBox 265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7" name="TextBox 266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8" name="TextBox 267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299" name="TextBox 268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300" name="TextBox 269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409575"/>
    <xdr:sp fLocksText="0">
      <xdr:nvSpPr>
        <xdr:cNvPr id="301" name="TextBox 270"/>
        <xdr:cNvSpPr txBox="1">
          <a:spLocks noChangeArrowheads="1"/>
        </xdr:cNvSpPr>
      </xdr:nvSpPr>
      <xdr:spPr>
        <a:xfrm>
          <a:off x="4057650" y="6257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2" name="TextBox 271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3" name="TextBox 272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4" name="TextBox 273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5" name="TextBox 274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6" name="TextBox 275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7" name="TextBox 276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8" name="TextBox 277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09" name="TextBox 278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0" name="TextBox 279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1" name="TextBox 280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2" name="TextBox 281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3" name="TextBox 282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4" name="TextBox 283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5" name="TextBox 284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6" name="TextBox 285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7" name="TextBox 286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8" name="TextBox 287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19" name="TextBox 288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0" name="TextBox 289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1" name="TextBox 290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2" name="TextBox 291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3" name="TextBox 292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4" name="TextBox 293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5" name="TextBox 294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6" name="TextBox 295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7" name="TextBox 296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8" name="TextBox 297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29" name="TextBox 298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0" name="TextBox 299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1" name="TextBox 300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2" name="TextBox 301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3" name="TextBox 302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4" name="TextBox 303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5" name="TextBox 304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6" name="TextBox 305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7" name="TextBox 306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8" name="TextBox 307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39" name="TextBox 308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0" name="TextBox 309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1" name="TextBox 310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2" name="TextBox 311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3" name="TextBox 312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4" name="TextBox 313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5" name="TextBox 314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6" name="TextBox 315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800100</xdr:colOff>
      <xdr:row>19</xdr:row>
      <xdr:rowOff>0</xdr:rowOff>
    </xdr:from>
    <xdr:ext cx="476250" cy="314325"/>
    <xdr:sp fLocksText="0">
      <xdr:nvSpPr>
        <xdr:cNvPr id="347" name="TextBox 316"/>
        <xdr:cNvSpPr txBox="1">
          <a:spLocks noChangeArrowheads="1"/>
        </xdr:cNvSpPr>
      </xdr:nvSpPr>
      <xdr:spPr>
        <a:xfrm>
          <a:off x="4057650" y="62579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48" name="TextBox 317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49" name="TextBox 318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0" name="TextBox 319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1" name="TextBox 320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2" name="TextBox 321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3" name="TextBox 322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4" name="TextBox 323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5" name="TextBox 324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6" name="TextBox 325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7" name="TextBox 326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8" name="TextBox 327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59" name="TextBox 328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0" name="TextBox 329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1" name="TextBox 330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2" name="TextBox 331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3" name="TextBox 332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4" name="TextBox 333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5" name="TextBox 334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6" name="TextBox 335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7" name="TextBox 336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8" name="TextBox 337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69" name="TextBox 338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0" name="TextBox 339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1" name="TextBox 340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2" name="TextBox 341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3" name="TextBox 342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4" name="TextBox 343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5" name="TextBox 344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6" name="TextBox 345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7" name="TextBox 346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8" name="TextBox 347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79" name="TextBox 348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0" name="TextBox 349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1" name="TextBox 350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2" name="TextBox 351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3" name="TextBox 352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4" name="TextBox 353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5" name="TextBox 354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6" name="TextBox 355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7" name="TextBox 356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8" name="TextBox 357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89" name="TextBox 358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0" name="TextBox 359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1" name="TextBox 360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2" name="TextBox 361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3" name="TextBox 362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4" name="TextBox 363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5" name="TextBox 364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09625" cy="342900"/>
    <xdr:sp fLocksText="0">
      <xdr:nvSpPr>
        <xdr:cNvPr id="396" name="TextBox 365"/>
        <xdr:cNvSpPr txBox="1">
          <a:spLocks noChangeArrowheads="1"/>
        </xdr:cNvSpPr>
      </xdr:nvSpPr>
      <xdr:spPr>
        <a:xfrm>
          <a:off x="4219575" y="82581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76200"/>
    <xdr:sp fLocksText="0">
      <xdr:nvSpPr>
        <xdr:cNvPr id="397" name="TextBox 366"/>
        <xdr:cNvSpPr txBox="1">
          <a:spLocks noChangeArrowheads="1"/>
        </xdr:cNvSpPr>
      </xdr:nvSpPr>
      <xdr:spPr>
        <a:xfrm>
          <a:off x="4219575" y="82581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47625</xdr:colOff>
      <xdr:row>26</xdr:row>
      <xdr:rowOff>76200</xdr:rowOff>
    </xdr:from>
    <xdr:ext cx="76200" cy="38100"/>
    <xdr:sp fLocksText="0">
      <xdr:nvSpPr>
        <xdr:cNvPr id="398" name="TextBox 367"/>
        <xdr:cNvSpPr txBox="1">
          <a:spLocks noChangeArrowheads="1"/>
        </xdr:cNvSpPr>
      </xdr:nvSpPr>
      <xdr:spPr>
        <a:xfrm flipH="1" flipV="1">
          <a:off x="5019675" y="8572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ANGZHOU_LF\&#38472;&#25996;&#24080;&#25143;\&#39044;&#31639;&#20915;&#31639;&#22823;&#26194;\2001&#24180;&#20805;&#23454;&#39044;&#31639;&#20915;&#31639;\2001&#24180;&#39044;&#31639;&#25191;&#34892;&#24773;&#2091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&#25910;&#20837;&#21450;&#20307;&#21046;-\&#25910;&#20837;\&#25910;&#20837;&#35745;&#21010;\2013\Documents%20and%20Settings\&#20911;&#23453;&#29831;\feng\&#20854;&#20182;\&#25253;&#34920;\2003&#24180;&#20915;&#31639;\2003&#24180;&#20915;&#31639;&#65288;&#22522;&#37329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DOCUME~1\jkmn\LOCALS~1\Temp\C.Lotus.Notes.Data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ANGZHOU_LF\&#38472;&#25996;&#24080;&#25143;\&#39044;&#31639;&#20915;&#31639;&#22823;&#26194;\&#20154;&#22823;&#20195;&#34920;&#30340;&#24378;&#28872;&#35201;&#27714;\&#24314;&#35774;&#24615;&#12289;&#32463;&#24120;&#24615;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Documents%20and%20Settings\office\My%20Documents\&#24191;&#24030;&#24066;2016&#24180;&#24066;&#26412;&#32423;&#36130;&#25919;&#36716;&#31227;&#25903;&#20184;&#39044;&#31639;&#34920;&#65288;&#25353;&#21306;&#20998;&#3186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Documents%20and%20Settings\Administrator\My%20Documents\&#24037;&#20316;\8.19\2015&#24180;&#20915;&#31639;\&#24191;&#24030;&#24066;2016&#24180;&#24066;&#26412;&#32423;&#36130;&#25919;&#36716;&#31227;&#25903;&#20184;&#39044;&#31639;&#34920;&#65288;&#25353;&#21306;&#20998;&#3186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&#32534;&#21046;07&#24180;&#39044;&#31639;\&#22522;&#25968;&#35843;&#25972;\1107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&#25171;&#19981;&#24320;&#30005;&#33041;&#21448;&#22914;&#20309;\&#39044;&#31639;&#20915;&#31639;&#22823;&#26194;\2003&#24180;&#36824;&#35201;&#39044;&#31639;&#20915;&#31639;\2001&#24180;&#39044;&#31639;&#25191;&#34892;&#24773;&#209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&#23721;\&#39044;&#31639;&#22788;&#26032;&#22825;&#22320;\&#38472;&#25996;&#23494;&#19981;&#31034;&#20154;\&#25253;&#20154;&#22823;&#36130;&#32463;&#22996;\&#21508;&#21475;&#25237;&#20837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Documents%20and%20Settings\Administrator\&#26700;&#38754;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269;&#24211;&#31185;\&#38134;&#34892;&#20313;&#39069;&#34920;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机动指标"/>
      <sheetName val="一般结转"/>
      <sheetName val="基金结转"/>
      <sheetName val="人数统计"/>
      <sheetName val="工改补贴"/>
      <sheetName val="工改补贴2"/>
      <sheetName val="奖励工资明细"/>
      <sheetName val="三费计算2"/>
      <sheetName val="工改翘尾"/>
      <sheetName val="本级预计"/>
      <sheetName val="教育科技附加"/>
      <sheetName val="资金平衡表"/>
      <sheetName val="结转下年"/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11"/>
      <sheetName val="J13"/>
      <sheetName val="J13 (2)"/>
      <sheetName val="年初基金"/>
      <sheetName val="总帐表二"/>
      <sheetName val="透视表"/>
      <sheetName val="超收"/>
      <sheetName val="向厅长汇报后"/>
      <sheetName val="Sheet2"/>
      <sheetName val="Sheet1"/>
      <sheetName val="Sheet4"/>
      <sheetName val="基金结转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9计划"/>
      <sheetName val="97-99实绩"/>
      <sheetName val="00计划"/>
      <sheetName val="99实绩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三费计算"/>
      <sheetName val="结转下年"/>
      <sheetName val="机动指标"/>
      <sheetName val="工改补贴"/>
      <sheetName val="本级预计"/>
      <sheetName val="教育科技附加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2"/>
      <sheetName val="目录3"/>
      <sheetName val="00报人大"/>
      <sheetName val="00汇总"/>
      <sheetName val="01报人大"/>
      <sheetName val="02报人大"/>
      <sheetName val="02预算内外"/>
      <sheetName val="03报人大"/>
      <sheetName val="04报人大"/>
      <sheetName val="04详细"/>
      <sheetName val="05报人大"/>
      <sheetName val="06报人大"/>
      <sheetName val="07报人大"/>
      <sheetName val="08合计"/>
      <sheetName val="08报人大"/>
      <sheetName val="报统计局"/>
      <sheetName val="十五全市"/>
      <sheetName val="十五市本级"/>
      <sheetName val="96-02全市"/>
      <sheetName val="98-02本级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  <sheetName val="#REF!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view="pageBreakPreview" zoomScaleSheetLayoutView="100" workbookViewId="0" topLeftCell="A1">
      <selection activeCell="K14" sqref="K14"/>
    </sheetView>
  </sheetViews>
  <sheetFormatPr defaultColWidth="9.00390625" defaultRowHeight="14.25"/>
  <sheetData>
    <row r="1" spans="1:9" ht="18" customHeight="1">
      <c r="A1" s="396"/>
      <c r="G1" s="397"/>
      <c r="H1" s="397"/>
      <c r="I1" s="397"/>
    </row>
    <row r="2" spans="7:9" ht="15" customHeight="1">
      <c r="G2" s="397"/>
      <c r="H2" s="397"/>
      <c r="I2" s="397"/>
    </row>
    <row r="12" spans="1:9" ht="46.5">
      <c r="A12" s="398" t="s">
        <v>0</v>
      </c>
      <c r="B12" s="398"/>
      <c r="C12" s="398"/>
      <c r="D12" s="398"/>
      <c r="E12" s="398"/>
      <c r="F12" s="398"/>
      <c r="G12" s="398"/>
      <c r="H12" s="398"/>
      <c r="I12" s="398"/>
    </row>
    <row r="14" spans="1:9" ht="46.5">
      <c r="A14" s="398" t="s">
        <v>1</v>
      </c>
      <c r="B14" s="398"/>
      <c r="C14" s="398"/>
      <c r="D14" s="398"/>
      <c r="E14" s="398"/>
      <c r="F14" s="398"/>
      <c r="G14" s="398"/>
      <c r="H14" s="398"/>
      <c r="I14" s="398"/>
    </row>
    <row r="18" ht="20.25">
      <c r="D18" s="399"/>
    </row>
  </sheetData>
  <sheetProtection/>
  <mergeCells count="2">
    <mergeCell ref="A12:I12"/>
    <mergeCell ref="A14:I14"/>
  </mergeCells>
  <printOptions horizontalCentered="1"/>
  <pageMargins left="0.55" right="0.55" top="0.59" bottom="0.59" header="0.51" footer="0.6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C12"/>
  <sheetViews>
    <sheetView showZeros="0" view="pageBreakPreview" zoomScaleSheetLayoutView="100" workbookViewId="0" topLeftCell="A1">
      <pane ySplit="4" topLeftCell="A5" activePane="bottomLeft" state="frozen"/>
      <selection pane="bottomLeft" activeCell="H18" sqref="H18"/>
    </sheetView>
  </sheetViews>
  <sheetFormatPr defaultColWidth="8.75390625" defaultRowHeight="14.25"/>
  <cols>
    <col min="1" max="1" width="31.50390625" style="258" customWidth="1"/>
    <col min="2" max="2" width="23.625" style="258" customWidth="1"/>
    <col min="3" max="3" width="29.00390625" style="258" customWidth="1"/>
    <col min="4" max="33" width="9.00390625" style="258" bestFit="1" customWidth="1"/>
    <col min="34" max="16384" width="8.75390625" style="258" customWidth="1"/>
  </cols>
  <sheetData>
    <row r="1" ht="24.75" customHeight="1"/>
    <row r="2" spans="1:3" ht="54" customHeight="1">
      <c r="A2" s="259" t="s">
        <v>649</v>
      </c>
      <c r="B2" s="259"/>
      <c r="C2" s="260"/>
    </row>
    <row r="3" ht="24.75" customHeight="1">
      <c r="C3" s="261" t="s">
        <v>42</v>
      </c>
    </row>
    <row r="4" spans="1:3" ht="24.75" customHeight="1">
      <c r="A4" s="262" t="s">
        <v>650</v>
      </c>
      <c r="B4" s="263" t="s">
        <v>651</v>
      </c>
      <c r="C4" s="264" t="s">
        <v>652</v>
      </c>
    </row>
    <row r="5" spans="1:3" ht="24.75" customHeight="1">
      <c r="A5" s="265" t="s">
        <v>653</v>
      </c>
      <c r="B5" s="265"/>
      <c r="C5" s="266">
        <v>0</v>
      </c>
    </row>
    <row r="6" spans="1:3" ht="24.75" customHeight="1">
      <c r="A6" s="265" t="s">
        <v>654</v>
      </c>
      <c r="B6" s="267"/>
      <c r="C6" s="243">
        <v>0</v>
      </c>
    </row>
    <row r="7" spans="1:3" ht="24.75" customHeight="1">
      <c r="A7" s="268"/>
      <c r="B7" s="267"/>
      <c r="C7" s="266"/>
    </row>
    <row r="8" spans="1:3" ht="24.75" customHeight="1">
      <c r="A8" s="265" t="s">
        <v>655</v>
      </c>
      <c r="B8" s="269"/>
      <c r="C8" s="243">
        <v>0</v>
      </c>
    </row>
    <row r="9" spans="1:3" ht="24.75" customHeight="1">
      <c r="A9" s="268"/>
      <c r="B9" s="267"/>
      <c r="C9" s="266"/>
    </row>
    <row r="10" spans="1:3" ht="24.75" customHeight="1">
      <c r="A10" s="270" t="s">
        <v>656</v>
      </c>
      <c r="B10" s="267"/>
      <c r="C10" s="243">
        <v>0</v>
      </c>
    </row>
    <row r="11" spans="1:3" ht="24.75" customHeight="1">
      <c r="A11" s="268"/>
      <c r="B11" s="267"/>
      <c r="C11" s="266"/>
    </row>
    <row r="12" spans="1:3" ht="39" customHeight="1">
      <c r="A12" s="271" t="s">
        <v>657</v>
      </c>
      <c r="B12" s="271"/>
      <c r="C12" s="271"/>
    </row>
    <row r="190" ht="69.75" customHeight="1"/>
    <row r="214" s="257" customFormat="1" ht="33.75" customHeight="1"/>
  </sheetData>
  <sheetProtection/>
  <mergeCells count="3">
    <mergeCell ref="A2:C2"/>
    <mergeCell ref="A5:B5"/>
    <mergeCell ref="A12:C12"/>
  </mergeCells>
  <conditionalFormatting sqref="A667:B65536 A2:A11 B2:B3 B5:B11">
    <cfRule type="expression" priority="51" dxfId="0" stopIfTrue="1">
      <formula>AND(COUNTIF($A$667:$B$65536,A2)+COUNTIF($A$2:$A$11,A2)+COUNTIF($B$2:$B$3,A2)+COUNTIF($B$5:$B$11,A2)&gt;1,NOT(ISBLANK(A2)))</formula>
    </cfRule>
  </conditionalFormatting>
  <printOptions horizontalCentered="1"/>
  <pageMargins left="0.55" right="0.55" top="0.59" bottom="0.59" header="0.51" footer="0.65"/>
  <pageSetup horizontalDpi="600" verticalDpi="600" orientation="portrait" paperSize="9"/>
  <headerFooter alignWithMargins="0">
    <oddHeader>&amp;R表8</oddHead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showZeros="0" view="pageBreakPreview" zoomScaleSheetLayoutView="100" workbookViewId="0" topLeftCell="A1">
      <pane ySplit="4" topLeftCell="A17" activePane="bottomLeft" state="frozen"/>
      <selection pane="bottomLeft" activeCell="C11" sqref="C11"/>
    </sheetView>
  </sheetViews>
  <sheetFormatPr defaultColWidth="9.00390625" defaultRowHeight="14.25"/>
  <cols>
    <col min="1" max="1" width="39.125" style="0" customWidth="1"/>
    <col min="2" max="3" width="20.25390625" style="14" customWidth="1"/>
  </cols>
  <sheetData>
    <row r="1" spans="1:3" ht="23.25" customHeight="1">
      <c r="A1" s="249"/>
      <c r="B1" s="250"/>
      <c r="C1" s="250"/>
    </row>
    <row r="2" spans="1:3" ht="33.75" customHeight="1">
      <c r="A2" s="251" t="s">
        <v>658</v>
      </c>
      <c r="B2" s="251"/>
      <c r="C2" s="251"/>
    </row>
    <row r="3" spans="1:3" ht="21.75" customHeight="1">
      <c r="A3" s="249"/>
      <c r="B3" s="252"/>
      <c r="C3" s="252" t="s">
        <v>42</v>
      </c>
    </row>
    <row r="4" spans="1:3" ht="21.75" customHeight="1">
      <c r="A4" s="253" t="s">
        <v>83</v>
      </c>
      <c r="B4" s="88" t="s">
        <v>659</v>
      </c>
      <c r="C4" s="88" t="s">
        <v>46</v>
      </c>
    </row>
    <row r="5" spans="1:3" s="248" customFormat="1" ht="21.75" customHeight="1">
      <c r="A5" s="254" t="s">
        <v>660</v>
      </c>
      <c r="B5" s="255">
        <v>7902</v>
      </c>
      <c r="C5" s="255">
        <v>7082</v>
      </c>
    </row>
    <row r="6" spans="1:5" ht="21.75" customHeight="1">
      <c r="A6" s="227" t="s">
        <v>138</v>
      </c>
      <c r="B6" s="92">
        <v>92</v>
      </c>
      <c r="C6" s="92">
        <v>88</v>
      </c>
      <c r="E6" s="256"/>
    </row>
    <row r="7" spans="1:5" ht="21.75" customHeight="1">
      <c r="A7" s="227" t="s">
        <v>139</v>
      </c>
      <c r="B7" s="92">
        <v>0</v>
      </c>
      <c r="C7" s="92">
        <v>0</v>
      </c>
      <c r="E7" s="256"/>
    </row>
    <row r="8" spans="1:5" ht="21.75" customHeight="1">
      <c r="A8" s="227" t="s">
        <v>140</v>
      </c>
      <c r="B8" s="92">
        <v>0</v>
      </c>
      <c r="C8" s="92">
        <v>0</v>
      </c>
      <c r="E8" s="256"/>
    </row>
    <row r="9" spans="1:5" ht="21.75" customHeight="1">
      <c r="A9" s="227" t="s">
        <v>141</v>
      </c>
      <c r="B9" s="92">
        <v>147</v>
      </c>
      <c r="C9" s="92">
        <v>147</v>
      </c>
      <c r="E9" s="256"/>
    </row>
    <row r="10" spans="1:5" ht="21.75" customHeight="1">
      <c r="A10" s="227" t="s">
        <v>142</v>
      </c>
      <c r="B10" s="92">
        <v>346</v>
      </c>
      <c r="C10" s="92">
        <v>304</v>
      </c>
      <c r="E10" s="256"/>
    </row>
    <row r="11" spans="1:5" ht="21.75" customHeight="1">
      <c r="A11" s="227" t="s">
        <v>143</v>
      </c>
      <c r="B11" s="92">
        <v>215</v>
      </c>
      <c r="C11" s="92">
        <v>156</v>
      </c>
      <c r="E11" s="256"/>
    </row>
    <row r="12" spans="1:5" ht="21.75" customHeight="1">
      <c r="A12" s="227" t="s">
        <v>144</v>
      </c>
      <c r="B12" s="92">
        <v>364</v>
      </c>
      <c r="C12" s="92">
        <v>364</v>
      </c>
      <c r="E12" s="256"/>
    </row>
    <row r="13" spans="1:5" ht="21.75" customHeight="1">
      <c r="A13" s="227" t="s">
        <v>145</v>
      </c>
      <c r="B13" s="92">
        <v>1151</v>
      </c>
      <c r="C13" s="92">
        <v>1146</v>
      </c>
      <c r="E13" s="256"/>
    </row>
    <row r="14" spans="1:5" ht="21.75" customHeight="1">
      <c r="A14" s="227" t="s">
        <v>146</v>
      </c>
      <c r="B14" s="92">
        <v>2131</v>
      </c>
      <c r="C14" s="92">
        <v>2120</v>
      </c>
      <c r="E14" s="256"/>
    </row>
    <row r="15" spans="1:5" ht="21.75" customHeight="1">
      <c r="A15" s="227" t="s">
        <v>147</v>
      </c>
      <c r="B15" s="92">
        <v>0</v>
      </c>
      <c r="C15" s="92">
        <v>0</v>
      </c>
      <c r="E15" s="256"/>
    </row>
    <row r="16" spans="1:5" ht="21.75" customHeight="1">
      <c r="A16" s="227" t="s">
        <v>148</v>
      </c>
      <c r="B16" s="92">
        <v>2808</v>
      </c>
      <c r="C16" s="92">
        <v>2300</v>
      </c>
      <c r="E16" s="256"/>
    </row>
    <row r="17" spans="1:5" ht="21.75" customHeight="1">
      <c r="A17" s="227" t="s">
        <v>149</v>
      </c>
      <c r="B17" s="92">
        <v>79</v>
      </c>
      <c r="C17" s="92">
        <v>79</v>
      </c>
      <c r="E17" s="256"/>
    </row>
    <row r="18" spans="1:5" ht="21.75" customHeight="1">
      <c r="A18" s="227" t="s">
        <v>150</v>
      </c>
      <c r="B18" s="92">
        <v>245</v>
      </c>
      <c r="C18" s="92">
        <v>245</v>
      </c>
      <c r="E18" s="256"/>
    </row>
    <row r="19" spans="1:5" ht="21.75" customHeight="1">
      <c r="A19" s="227" t="s">
        <v>151</v>
      </c>
      <c r="B19" s="92">
        <v>324</v>
      </c>
      <c r="C19" s="92">
        <v>133</v>
      </c>
      <c r="E19" s="256"/>
    </row>
    <row r="20" spans="1:5" ht="21.75" customHeight="1">
      <c r="A20" s="227" t="s">
        <v>152</v>
      </c>
      <c r="B20" s="92">
        <v>0</v>
      </c>
      <c r="C20" s="92">
        <v>0</v>
      </c>
      <c r="E20" s="256"/>
    </row>
    <row r="21" spans="1:5" ht="21.75" customHeight="1">
      <c r="A21" s="227" t="s">
        <v>153</v>
      </c>
      <c r="B21" s="92">
        <v>0</v>
      </c>
      <c r="C21" s="92">
        <v>0</v>
      </c>
      <c r="E21" s="256"/>
    </row>
    <row r="22" spans="1:5" ht="21.75" customHeight="1">
      <c r="A22" s="227" t="s">
        <v>154</v>
      </c>
      <c r="B22" s="92">
        <v>0</v>
      </c>
      <c r="C22" s="92">
        <v>0</v>
      </c>
      <c r="E22" s="256"/>
    </row>
    <row r="23" spans="1:5" ht="21.75" customHeight="1">
      <c r="A23" s="227" t="s">
        <v>155</v>
      </c>
      <c r="B23" s="92">
        <v>0</v>
      </c>
      <c r="C23" s="92">
        <v>0</v>
      </c>
      <c r="E23" s="256"/>
    </row>
    <row r="24" spans="1:5" ht="21.75" customHeight="1">
      <c r="A24" s="227" t="s">
        <v>156</v>
      </c>
      <c r="B24" s="92"/>
      <c r="C24" s="92"/>
      <c r="E24" s="256"/>
    </row>
    <row r="25" spans="1:5" ht="21.75" customHeight="1">
      <c r="A25" s="227" t="s">
        <v>157</v>
      </c>
      <c r="B25" s="92">
        <v>0</v>
      </c>
      <c r="C25" s="92">
        <v>0</v>
      </c>
      <c r="E25" s="256"/>
    </row>
    <row r="26" spans="1:5" ht="21.75" customHeight="1">
      <c r="A26" s="227" t="s">
        <v>158</v>
      </c>
      <c r="B26" s="92">
        <v>0</v>
      </c>
      <c r="C26" s="92">
        <v>0</v>
      </c>
      <c r="E26" s="256"/>
    </row>
    <row r="27" spans="1:5" ht="21.75" customHeight="1">
      <c r="A27" s="227" t="s">
        <v>159</v>
      </c>
      <c r="B27" s="92">
        <v>0</v>
      </c>
      <c r="C27" s="92">
        <v>0</v>
      </c>
      <c r="E27" s="256"/>
    </row>
    <row r="28" spans="1:5" ht="21.75" customHeight="1">
      <c r="A28" s="227" t="s">
        <v>160</v>
      </c>
      <c r="B28" s="92">
        <v>0</v>
      </c>
      <c r="C28" s="92">
        <v>0</v>
      </c>
      <c r="E28" s="256"/>
    </row>
    <row r="29" spans="1:5" ht="21.75" customHeight="1">
      <c r="A29" s="227" t="s">
        <v>161</v>
      </c>
      <c r="B29" s="92">
        <v>0</v>
      </c>
      <c r="C29" s="92">
        <v>0</v>
      </c>
      <c r="E29" s="256"/>
    </row>
    <row r="30" spans="1:3" ht="21.75" customHeight="1">
      <c r="A30" s="167"/>
      <c r="B30" s="183"/>
      <c r="C30" s="183"/>
    </row>
  </sheetData>
  <sheetProtection/>
  <mergeCells count="1">
    <mergeCell ref="A2:C2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&amp;R表9</oddHead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2"/>
  <sheetViews>
    <sheetView showZeros="0" view="pageBreakPreview" zoomScaleSheetLayoutView="100" workbookViewId="0" topLeftCell="A1">
      <pane ySplit="4" topLeftCell="A5" activePane="bottomLeft" state="frozen"/>
      <selection pane="bottomLeft" activeCell="B9" sqref="B9:D9"/>
    </sheetView>
  </sheetViews>
  <sheetFormatPr defaultColWidth="9.00390625" defaultRowHeight="14.25"/>
  <cols>
    <col min="1" max="1" width="40.75390625" style="0" customWidth="1"/>
    <col min="2" max="2" width="14.125" style="14" customWidth="1"/>
    <col min="3" max="3" width="17.375" style="14" customWidth="1"/>
    <col min="4" max="4" width="12.75390625" style="14" customWidth="1"/>
    <col min="5" max="6" width="9.00390625" style="0" hidden="1" customWidth="1"/>
    <col min="7" max="7" width="12.625" style="0" hidden="1" customWidth="1"/>
    <col min="8" max="8" width="11.50390625" style="0" hidden="1" customWidth="1"/>
  </cols>
  <sheetData>
    <row r="1" spans="1:4" ht="24.75" customHeight="1">
      <c r="A1" s="236"/>
      <c r="B1" s="98"/>
      <c r="C1" s="98"/>
      <c r="D1" s="98"/>
    </row>
    <row r="2" spans="1:4" ht="31.5" customHeight="1">
      <c r="A2" s="237" t="s">
        <v>661</v>
      </c>
      <c r="B2" s="237"/>
      <c r="C2" s="237"/>
      <c r="D2" s="237"/>
    </row>
    <row r="3" spans="1:4" ht="24.75" customHeight="1">
      <c r="A3" s="238"/>
      <c r="B3" s="86"/>
      <c r="C3" s="86"/>
      <c r="D3" s="86" t="s">
        <v>42</v>
      </c>
    </row>
    <row r="4" spans="1:5" ht="24" customHeight="1">
      <c r="A4" s="239" t="s">
        <v>662</v>
      </c>
      <c r="B4" s="240" t="s">
        <v>44</v>
      </c>
      <c r="C4" s="240" t="s">
        <v>45</v>
      </c>
      <c r="D4" s="240" t="s">
        <v>46</v>
      </c>
      <c r="E4">
        <v>2018</v>
      </c>
    </row>
    <row r="5" spans="1:8" ht="24" customHeight="1">
      <c r="A5" s="227" t="s">
        <v>663</v>
      </c>
      <c r="B5" s="92">
        <v>516750</v>
      </c>
      <c r="C5" s="92">
        <v>383017</v>
      </c>
      <c r="D5" s="92">
        <f>SUM(D6:D19)</f>
        <v>414305</v>
      </c>
      <c r="E5">
        <v>297476</v>
      </c>
      <c r="F5">
        <f aca="true" t="shared" si="0" ref="F5:F10">D5-E5</f>
        <v>116829</v>
      </c>
      <c r="G5" s="241">
        <f aca="true" t="shared" si="1" ref="G5:G10">F5/E5</f>
        <v>0.3927342037676989</v>
      </c>
      <c r="H5" s="241">
        <f aca="true" t="shared" si="2" ref="H5:H10">D5/C5</f>
        <v>1.0816882801546668</v>
      </c>
    </row>
    <row r="6" spans="1:8" ht="24" customHeight="1">
      <c r="A6" s="225" t="s">
        <v>664</v>
      </c>
      <c r="B6" s="92"/>
      <c r="C6" s="92"/>
      <c r="D6" s="92"/>
      <c r="F6">
        <f t="shared" si="0"/>
        <v>0</v>
      </c>
      <c r="G6" s="241" t="e">
        <f t="shared" si="1"/>
        <v>#DIV/0!</v>
      </c>
      <c r="H6" s="241" t="e">
        <f t="shared" si="2"/>
        <v>#DIV/0!</v>
      </c>
    </row>
    <row r="7" spans="1:8" ht="24" customHeight="1">
      <c r="A7" s="225" t="s">
        <v>665</v>
      </c>
      <c r="B7" s="92"/>
      <c r="C7" s="92"/>
      <c r="D7" s="92"/>
      <c r="F7">
        <f t="shared" si="0"/>
        <v>0</v>
      </c>
      <c r="G7" s="241" t="e">
        <f t="shared" si="1"/>
        <v>#DIV/0!</v>
      </c>
      <c r="H7" s="241" t="e">
        <f t="shared" si="2"/>
        <v>#DIV/0!</v>
      </c>
    </row>
    <row r="8" spans="1:8" ht="24" customHeight="1">
      <c r="A8" s="225" t="s">
        <v>666</v>
      </c>
      <c r="B8" s="92"/>
      <c r="C8" s="92"/>
      <c r="D8" s="92"/>
      <c r="F8">
        <f t="shared" si="0"/>
        <v>0</v>
      </c>
      <c r="G8" s="241" t="e">
        <f t="shared" si="1"/>
        <v>#DIV/0!</v>
      </c>
      <c r="H8" s="241" t="e">
        <f t="shared" si="2"/>
        <v>#DIV/0!</v>
      </c>
    </row>
    <row r="9" spans="1:8" ht="24" customHeight="1">
      <c r="A9" s="225" t="s">
        <v>667</v>
      </c>
      <c r="B9" s="92">
        <v>4241</v>
      </c>
      <c r="C9" s="92">
        <v>1715</v>
      </c>
      <c r="D9" s="92">
        <v>2712</v>
      </c>
      <c r="E9" s="242">
        <v>3056</v>
      </c>
      <c r="F9">
        <f t="shared" si="0"/>
        <v>-344</v>
      </c>
      <c r="G9" s="241">
        <f t="shared" si="1"/>
        <v>-0.112565445026178</v>
      </c>
      <c r="H9" s="241">
        <f t="shared" si="2"/>
        <v>1.58134110787172</v>
      </c>
    </row>
    <row r="10" spans="1:8" ht="24" customHeight="1">
      <c r="A10" s="225" t="s">
        <v>668</v>
      </c>
      <c r="B10" s="92">
        <v>500000</v>
      </c>
      <c r="C10" s="92">
        <v>358000</v>
      </c>
      <c r="D10" s="92">
        <v>387708</v>
      </c>
      <c r="E10" s="243">
        <v>277066</v>
      </c>
      <c r="F10">
        <f t="shared" si="0"/>
        <v>110642</v>
      </c>
      <c r="G10" s="241">
        <f t="shared" si="1"/>
        <v>0.39933445460648365</v>
      </c>
      <c r="H10" s="241">
        <f t="shared" si="2"/>
        <v>1.0829832402234636</v>
      </c>
    </row>
    <row r="11" spans="1:8" ht="24" customHeight="1">
      <c r="A11" s="225" t="s">
        <v>669</v>
      </c>
      <c r="B11" s="92"/>
      <c r="C11" s="92"/>
      <c r="D11" s="92"/>
      <c r="F11">
        <f aca="true" t="shared" si="3" ref="F11:F29">D11-E11</f>
        <v>0</v>
      </c>
      <c r="G11" s="241" t="e">
        <f aca="true" t="shared" si="4" ref="G11:G29">F11/E11</f>
        <v>#DIV/0!</v>
      </c>
      <c r="H11" s="241" t="e">
        <f aca="true" t="shared" si="5" ref="H11:H29">D11/C11</f>
        <v>#DIV/0!</v>
      </c>
    </row>
    <row r="12" spans="1:8" ht="24" customHeight="1">
      <c r="A12" s="225" t="s">
        <v>670</v>
      </c>
      <c r="B12" s="92">
        <v>902</v>
      </c>
      <c r="C12" s="92">
        <v>902</v>
      </c>
      <c r="D12" s="92">
        <v>757</v>
      </c>
      <c r="E12" s="242">
        <v>1046</v>
      </c>
      <c r="F12">
        <f t="shared" si="3"/>
        <v>-289</v>
      </c>
      <c r="G12" s="241">
        <f t="shared" si="4"/>
        <v>-0.2762906309751434</v>
      </c>
      <c r="H12" s="241">
        <f t="shared" si="5"/>
        <v>0.8392461197339246</v>
      </c>
    </row>
    <row r="13" spans="1:8" ht="24" customHeight="1">
      <c r="A13" s="225" t="s">
        <v>671</v>
      </c>
      <c r="B13" s="92">
        <v>7155</v>
      </c>
      <c r="C13" s="92">
        <v>17700</v>
      </c>
      <c r="D13" s="92">
        <v>17829</v>
      </c>
      <c r="E13" s="242">
        <v>12042</v>
      </c>
      <c r="F13">
        <f t="shared" si="3"/>
        <v>5787</v>
      </c>
      <c r="G13" s="241">
        <f t="shared" si="4"/>
        <v>0.48056801195814647</v>
      </c>
      <c r="H13" s="241">
        <f t="shared" si="5"/>
        <v>1.0072881355932204</v>
      </c>
    </row>
    <row r="14" spans="1:8" ht="24" customHeight="1">
      <c r="A14" s="225" t="s">
        <v>672</v>
      </c>
      <c r="B14" s="92"/>
      <c r="C14" s="92"/>
      <c r="D14" s="92"/>
      <c r="F14">
        <f t="shared" si="3"/>
        <v>0</v>
      </c>
      <c r="G14" s="241" t="e">
        <f t="shared" si="4"/>
        <v>#DIV/0!</v>
      </c>
      <c r="H14" s="241" t="e">
        <f t="shared" si="5"/>
        <v>#DIV/0!</v>
      </c>
    </row>
    <row r="15" spans="1:8" ht="24" customHeight="1">
      <c r="A15" s="225" t="s">
        <v>673</v>
      </c>
      <c r="B15" s="92"/>
      <c r="C15" s="92"/>
      <c r="D15" s="92"/>
      <c r="F15">
        <f t="shared" si="3"/>
        <v>0</v>
      </c>
      <c r="G15" s="241" t="e">
        <f t="shared" si="4"/>
        <v>#DIV/0!</v>
      </c>
      <c r="H15" s="241" t="e">
        <f t="shared" si="5"/>
        <v>#DIV/0!</v>
      </c>
    </row>
    <row r="16" spans="1:8" ht="24" customHeight="1">
      <c r="A16" s="225" t="s">
        <v>674</v>
      </c>
      <c r="B16" s="92">
        <v>4452</v>
      </c>
      <c r="C16" s="92">
        <v>4700</v>
      </c>
      <c r="D16" s="92">
        <v>5299</v>
      </c>
      <c r="E16" s="242">
        <v>4266</v>
      </c>
      <c r="F16">
        <f t="shared" si="3"/>
        <v>1033</v>
      </c>
      <c r="G16" s="241">
        <f t="shared" si="4"/>
        <v>0.24214721050164087</v>
      </c>
      <c r="H16" s="241">
        <f t="shared" si="5"/>
        <v>1.1274468085106384</v>
      </c>
    </row>
    <row r="17" spans="1:8" ht="24" customHeight="1">
      <c r="A17" s="225" t="s">
        <v>675</v>
      </c>
      <c r="B17" s="92"/>
      <c r="C17" s="92"/>
      <c r="D17" s="92"/>
      <c r="F17">
        <f t="shared" si="3"/>
        <v>0</v>
      </c>
      <c r="G17" s="241" t="e">
        <f t="shared" si="4"/>
        <v>#DIV/0!</v>
      </c>
      <c r="H17" s="241" t="e">
        <f t="shared" si="5"/>
        <v>#DIV/0!</v>
      </c>
    </row>
    <row r="18" spans="1:8" ht="24" customHeight="1">
      <c r="A18" s="225" t="s">
        <v>676</v>
      </c>
      <c r="B18" s="92"/>
      <c r="C18" s="92"/>
      <c r="D18" s="92"/>
      <c r="F18">
        <f t="shared" si="3"/>
        <v>0</v>
      </c>
      <c r="G18" s="241" t="e">
        <f t="shared" si="4"/>
        <v>#DIV/0!</v>
      </c>
      <c r="H18" s="241" t="e">
        <f t="shared" si="5"/>
        <v>#DIV/0!</v>
      </c>
    </row>
    <row r="19" spans="1:8" ht="24" customHeight="1">
      <c r="A19" s="225" t="s">
        <v>677</v>
      </c>
      <c r="B19" s="92"/>
      <c r="C19" s="92"/>
      <c r="D19" s="92"/>
      <c r="F19">
        <f t="shared" si="3"/>
        <v>0</v>
      </c>
      <c r="G19" s="241" t="e">
        <f t="shared" si="4"/>
        <v>#DIV/0!</v>
      </c>
      <c r="H19" s="241" t="e">
        <f t="shared" si="5"/>
        <v>#DIV/0!</v>
      </c>
    </row>
    <row r="20" spans="1:8" ht="24" customHeight="1">
      <c r="A20" s="227" t="s">
        <v>678</v>
      </c>
      <c r="B20" s="92">
        <v>10371</v>
      </c>
      <c r="C20" s="92">
        <v>10371</v>
      </c>
      <c r="D20" s="92">
        <v>33297</v>
      </c>
      <c r="F20">
        <f t="shared" si="3"/>
        <v>33297</v>
      </c>
      <c r="G20" s="241" t="e">
        <f t="shared" si="4"/>
        <v>#DIV/0!</v>
      </c>
      <c r="H20" s="241">
        <f t="shared" si="5"/>
        <v>3.2105872143477003</v>
      </c>
    </row>
    <row r="21" spans="1:8" ht="24" customHeight="1">
      <c r="A21" s="227" t="s">
        <v>679</v>
      </c>
      <c r="B21" s="92"/>
      <c r="C21" s="92"/>
      <c r="D21" s="92"/>
      <c r="F21">
        <f t="shared" si="3"/>
        <v>0</v>
      </c>
      <c r="G21" s="241" t="e">
        <f t="shared" si="4"/>
        <v>#DIV/0!</v>
      </c>
      <c r="H21" s="241" t="e">
        <f t="shared" si="5"/>
        <v>#DIV/0!</v>
      </c>
    </row>
    <row r="22" spans="1:8" ht="24" customHeight="1">
      <c r="A22" s="227" t="s">
        <v>680</v>
      </c>
      <c r="B22" s="92"/>
      <c r="C22" s="92">
        <v>113842</v>
      </c>
      <c r="D22" s="92">
        <v>113842</v>
      </c>
      <c r="F22">
        <f t="shared" si="3"/>
        <v>113842</v>
      </c>
      <c r="G22" s="241" t="e">
        <f t="shared" si="4"/>
        <v>#DIV/0!</v>
      </c>
      <c r="H22" s="241">
        <f t="shared" si="5"/>
        <v>1</v>
      </c>
    </row>
    <row r="23" spans="1:8" ht="24" customHeight="1">
      <c r="A23" s="227" t="s">
        <v>681</v>
      </c>
      <c r="B23" s="92"/>
      <c r="C23" s="92"/>
      <c r="D23" s="92"/>
      <c r="F23">
        <f t="shared" si="3"/>
        <v>0</v>
      </c>
      <c r="G23" s="241" t="e">
        <f t="shared" si="4"/>
        <v>#DIV/0!</v>
      </c>
      <c r="H23" s="241" t="e">
        <f t="shared" si="5"/>
        <v>#DIV/0!</v>
      </c>
    </row>
    <row r="24" spans="1:8" ht="24" customHeight="1">
      <c r="A24" s="227" t="s">
        <v>682</v>
      </c>
      <c r="B24" s="92"/>
      <c r="C24" s="92"/>
      <c r="D24" s="92"/>
      <c r="F24">
        <f t="shared" si="3"/>
        <v>0</v>
      </c>
      <c r="G24" s="241" t="e">
        <f t="shared" si="4"/>
        <v>#DIV/0!</v>
      </c>
      <c r="H24" s="241" t="e">
        <f t="shared" si="5"/>
        <v>#DIV/0!</v>
      </c>
    </row>
    <row r="25" spans="1:8" ht="24" customHeight="1">
      <c r="A25" s="227" t="s">
        <v>683</v>
      </c>
      <c r="B25" s="92"/>
      <c r="C25" s="92"/>
      <c r="D25" s="92"/>
      <c r="F25">
        <f t="shared" si="3"/>
        <v>0</v>
      </c>
      <c r="G25" s="241" t="e">
        <f t="shared" si="4"/>
        <v>#DIV/0!</v>
      </c>
      <c r="H25" s="241" t="e">
        <f t="shared" si="5"/>
        <v>#DIV/0!</v>
      </c>
    </row>
    <row r="26" spans="1:8" ht="24" customHeight="1">
      <c r="A26" s="227" t="s">
        <v>684</v>
      </c>
      <c r="B26" s="92"/>
      <c r="C26" s="92"/>
      <c r="D26" s="92"/>
      <c r="F26">
        <f t="shared" si="3"/>
        <v>0</v>
      </c>
      <c r="G26" s="241" t="e">
        <f t="shared" si="4"/>
        <v>#DIV/0!</v>
      </c>
      <c r="H26" s="241" t="e">
        <f t="shared" si="5"/>
        <v>#DIV/0!</v>
      </c>
    </row>
    <row r="27" spans="1:8" ht="24" customHeight="1">
      <c r="A27" s="227" t="s">
        <v>685</v>
      </c>
      <c r="B27" s="92"/>
      <c r="C27" s="92"/>
      <c r="D27" s="92"/>
      <c r="F27">
        <f t="shared" si="3"/>
        <v>0</v>
      </c>
      <c r="G27" s="241" t="e">
        <f t="shared" si="4"/>
        <v>#DIV/0!</v>
      </c>
      <c r="H27" s="241" t="e">
        <f t="shared" si="5"/>
        <v>#DIV/0!</v>
      </c>
    </row>
    <row r="28" spans="1:8" ht="24" customHeight="1">
      <c r="A28" s="239" t="s">
        <v>80</v>
      </c>
      <c r="B28" s="90">
        <f>B5+B20+B21+B22+B23+B24+B25</f>
        <v>527121</v>
      </c>
      <c r="C28" s="90">
        <f>C5+C20+C21+C22+C23+C24+C25</f>
        <v>507230</v>
      </c>
      <c r="D28" s="90">
        <f>D5+D20+D21+D22+D23+D24+D25</f>
        <v>561444</v>
      </c>
      <c r="F28">
        <f t="shared" si="3"/>
        <v>561444</v>
      </c>
      <c r="G28" s="241" t="e">
        <f t="shared" si="4"/>
        <v>#DIV/0!</v>
      </c>
      <c r="H28" s="241">
        <f t="shared" si="5"/>
        <v>1.106882479348619</v>
      </c>
    </row>
    <row r="29" spans="1:8" ht="24" customHeight="1">
      <c r="A29" s="244"/>
      <c r="B29" s="245"/>
      <c r="C29" s="245"/>
      <c r="D29" s="245"/>
      <c r="F29">
        <f t="shared" si="3"/>
        <v>0</v>
      </c>
      <c r="G29" s="241" t="e">
        <f t="shared" si="4"/>
        <v>#DIV/0!</v>
      </c>
      <c r="H29" s="241" t="e">
        <f t="shared" si="5"/>
        <v>#DIV/0!</v>
      </c>
    </row>
    <row r="30" spans="1:4" ht="14.25">
      <c r="A30" s="246"/>
      <c r="D30" s="98"/>
    </row>
    <row r="31" ht="14.25">
      <c r="D31" s="98"/>
    </row>
    <row r="32" ht="14.25">
      <c r="D32" s="98"/>
    </row>
    <row r="33" spans="2:4" ht="14.25">
      <c r="B33" s="98"/>
      <c r="C33" s="98"/>
      <c r="D33" s="98"/>
    </row>
    <row r="34" spans="2:4" ht="14.25">
      <c r="B34" s="98"/>
      <c r="C34" s="98"/>
      <c r="D34" s="98"/>
    </row>
    <row r="35" spans="2:4" ht="14.25">
      <c r="B35" s="98"/>
      <c r="C35" s="98"/>
      <c r="D35" s="98"/>
    </row>
    <row r="36" spans="2:4" ht="14.25">
      <c r="B36" s="98"/>
      <c r="C36" s="98"/>
      <c r="D36" s="98"/>
    </row>
    <row r="37" spans="2:4" ht="14.25">
      <c r="B37" s="85"/>
      <c r="C37" s="85"/>
      <c r="D37" s="85"/>
    </row>
    <row r="38" spans="2:4" ht="14.25">
      <c r="B38" s="85"/>
      <c r="C38" s="85"/>
      <c r="D38" s="85"/>
    </row>
    <row r="39" spans="2:4" ht="14.25">
      <c r="B39" s="85"/>
      <c r="C39" s="85"/>
      <c r="D39" s="85"/>
    </row>
    <row r="40" spans="2:4" ht="14.25">
      <c r="B40" s="85"/>
      <c r="C40" s="85"/>
      <c r="D40" s="85"/>
    </row>
    <row r="41" spans="2:4" ht="14.25">
      <c r="B41" s="85"/>
      <c r="C41" s="85"/>
      <c r="D41" s="85"/>
    </row>
    <row r="42" spans="2:4" ht="14.25">
      <c r="B42" s="85"/>
      <c r="C42" s="85"/>
      <c r="D42" s="85"/>
    </row>
    <row r="43" spans="2:4" ht="14.25">
      <c r="B43" s="85"/>
      <c r="C43" s="85"/>
      <c r="D43" s="85"/>
    </row>
    <row r="44" spans="2:4" ht="14.25">
      <c r="B44" s="85"/>
      <c r="C44" s="85"/>
      <c r="D44" s="85"/>
    </row>
    <row r="45" spans="2:4" ht="14.25">
      <c r="B45" s="98"/>
      <c r="C45" s="98"/>
      <c r="D45" s="98"/>
    </row>
    <row r="46" spans="2:4" ht="14.25">
      <c r="B46" s="98"/>
      <c r="C46" s="98"/>
      <c r="D46" s="98"/>
    </row>
    <row r="47" spans="2:4" ht="14.25">
      <c r="B47" s="98"/>
      <c r="C47" s="98"/>
      <c r="D47" s="98"/>
    </row>
    <row r="48" spans="2:4" ht="14.25">
      <c r="B48" s="98"/>
      <c r="C48" s="98"/>
      <c r="D48" s="98"/>
    </row>
    <row r="49" spans="2:4" ht="14.25">
      <c r="B49" s="98"/>
      <c r="C49" s="98"/>
      <c r="D49" s="98"/>
    </row>
    <row r="50" spans="2:4" ht="14.25">
      <c r="B50" s="98"/>
      <c r="C50" s="98"/>
      <c r="D50" s="98"/>
    </row>
    <row r="51" spans="2:4" ht="14.25">
      <c r="B51" s="98"/>
      <c r="C51" s="98"/>
      <c r="D51" s="98"/>
    </row>
    <row r="52" spans="2:4" ht="14.25">
      <c r="B52" s="98"/>
      <c r="C52" s="98"/>
      <c r="D52" s="98"/>
    </row>
    <row r="53" spans="2:4" ht="14.25">
      <c r="B53" s="98"/>
      <c r="C53" s="98"/>
      <c r="D53" s="98"/>
    </row>
    <row r="54" spans="2:4" ht="14.25">
      <c r="B54" s="98"/>
      <c r="C54" s="98"/>
      <c r="D54" s="98"/>
    </row>
    <row r="55" spans="2:4" ht="14.25">
      <c r="B55" s="98"/>
      <c r="C55" s="98"/>
      <c r="D55" s="98"/>
    </row>
    <row r="56" spans="2:4" ht="14.25">
      <c r="B56" s="98"/>
      <c r="C56" s="98"/>
      <c r="D56" s="98"/>
    </row>
    <row r="57" spans="2:4" ht="14.25">
      <c r="B57" s="98"/>
      <c r="C57" s="98"/>
      <c r="D57" s="98"/>
    </row>
    <row r="58" spans="2:4" ht="14.25">
      <c r="B58" s="98"/>
      <c r="C58" s="98"/>
      <c r="D58" s="98"/>
    </row>
    <row r="59" spans="2:4" ht="14.25">
      <c r="B59" s="98"/>
      <c r="C59" s="98"/>
      <c r="D59" s="98"/>
    </row>
    <row r="60" spans="2:4" ht="14.25">
      <c r="B60" s="98"/>
      <c r="C60" s="98"/>
      <c r="D60" s="98"/>
    </row>
    <row r="61" spans="2:4" ht="14.25">
      <c r="B61" s="98"/>
      <c r="C61" s="98"/>
      <c r="D61" s="98"/>
    </row>
    <row r="62" spans="2:4" ht="14.25">
      <c r="B62" s="98"/>
      <c r="C62" s="98"/>
      <c r="D62" s="98"/>
    </row>
    <row r="63" spans="2:4" ht="14.25">
      <c r="B63" s="98"/>
      <c r="C63" s="98"/>
      <c r="D63" s="98"/>
    </row>
    <row r="64" spans="2:4" ht="14.25">
      <c r="B64" s="98"/>
      <c r="C64" s="98"/>
      <c r="D64" s="98"/>
    </row>
    <row r="65" spans="2:4" ht="14.25">
      <c r="B65" s="98"/>
      <c r="C65" s="98"/>
      <c r="D65" s="98"/>
    </row>
    <row r="66" spans="2:4" ht="14.25">
      <c r="B66" s="98"/>
      <c r="C66" s="98"/>
      <c r="D66" s="98"/>
    </row>
    <row r="67" spans="2:4" ht="14.25">
      <c r="B67" s="98"/>
      <c r="C67" s="98"/>
      <c r="D67" s="98"/>
    </row>
    <row r="68" spans="2:4" ht="14.25">
      <c r="B68" s="98"/>
      <c r="C68" s="98"/>
      <c r="D68" s="98"/>
    </row>
    <row r="69" spans="2:4" ht="14.25">
      <c r="B69" s="98"/>
      <c r="C69" s="98"/>
      <c r="D69" s="98"/>
    </row>
    <row r="70" spans="2:4" ht="14.25">
      <c r="B70" s="98"/>
      <c r="C70" s="98"/>
      <c r="D70" s="98"/>
    </row>
    <row r="71" spans="2:4" ht="14.25">
      <c r="B71" s="98"/>
      <c r="C71" s="98"/>
      <c r="D71" s="98"/>
    </row>
    <row r="72" spans="2:4" ht="14.25">
      <c r="B72" s="98"/>
      <c r="C72" s="98"/>
      <c r="D72" s="98"/>
    </row>
    <row r="73" spans="2:4" ht="14.25">
      <c r="B73" s="98"/>
      <c r="C73" s="98"/>
      <c r="D73" s="98"/>
    </row>
    <row r="74" spans="2:4" ht="14.25">
      <c r="B74" s="98"/>
      <c r="C74" s="98"/>
      <c r="D74" s="98"/>
    </row>
    <row r="75" spans="2:4" ht="14.25">
      <c r="B75" s="98"/>
      <c r="C75" s="98"/>
      <c r="D75" s="98"/>
    </row>
    <row r="76" spans="2:4" ht="14.25">
      <c r="B76" s="98"/>
      <c r="C76" s="98"/>
      <c r="D76" s="98"/>
    </row>
    <row r="77" spans="2:4" ht="14.25">
      <c r="B77" s="98"/>
      <c r="C77" s="98"/>
      <c r="D77" s="98"/>
    </row>
    <row r="78" spans="2:4" ht="14.25">
      <c r="B78" s="98"/>
      <c r="C78" s="98"/>
      <c r="D78" s="98"/>
    </row>
    <row r="79" spans="2:4" ht="14.25">
      <c r="B79" s="98"/>
      <c r="C79" s="98"/>
      <c r="D79" s="98"/>
    </row>
    <row r="80" spans="2:4" ht="14.25">
      <c r="B80" s="98"/>
      <c r="C80" s="98"/>
      <c r="D80" s="98"/>
    </row>
    <row r="81" spans="2:4" ht="14.25">
      <c r="B81" s="98"/>
      <c r="C81" s="98"/>
      <c r="D81" s="98"/>
    </row>
    <row r="82" spans="2:4" ht="14.25">
      <c r="B82" s="98"/>
      <c r="C82" s="98"/>
      <c r="D82" s="98"/>
    </row>
    <row r="83" spans="2:4" ht="14.25">
      <c r="B83" s="98"/>
      <c r="C83" s="98"/>
      <c r="D83" s="98"/>
    </row>
    <row r="84" spans="2:4" ht="14.25">
      <c r="B84" s="98"/>
      <c r="C84" s="98"/>
      <c r="D84" s="98"/>
    </row>
    <row r="85" spans="2:4" ht="14.25">
      <c r="B85" s="98"/>
      <c r="C85" s="98"/>
      <c r="D85" s="98"/>
    </row>
    <row r="86" spans="2:4" ht="14.25">
      <c r="B86" s="98"/>
      <c r="C86" s="98"/>
      <c r="D86" s="98"/>
    </row>
    <row r="87" spans="2:4" ht="14.25">
      <c r="B87" s="98"/>
      <c r="C87" s="98"/>
      <c r="D87" s="98"/>
    </row>
    <row r="88" spans="2:4" ht="14.25">
      <c r="B88" s="98"/>
      <c r="C88" s="98"/>
      <c r="D88" s="98"/>
    </row>
    <row r="89" spans="2:4" ht="14.25">
      <c r="B89" s="98"/>
      <c r="C89" s="98"/>
      <c r="D89" s="98"/>
    </row>
    <row r="90" spans="2:4" ht="14.25">
      <c r="B90" s="98"/>
      <c r="C90" s="98"/>
      <c r="D90" s="98"/>
    </row>
    <row r="91" spans="2:4" ht="14.25">
      <c r="B91" s="98"/>
      <c r="C91" s="98"/>
      <c r="D91" s="98"/>
    </row>
    <row r="92" spans="2:4" ht="14.25">
      <c r="B92" s="98"/>
      <c r="C92" s="98"/>
      <c r="D92" s="98"/>
    </row>
    <row r="93" spans="2:4" ht="14.25">
      <c r="B93" s="98"/>
      <c r="C93" s="98"/>
      <c r="D93" s="98"/>
    </row>
    <row r="94" spans="2:4" ht="14.25">
      <c r="B94" s="98"/>
      <c r="C94" s="98"/>
      <c r="D94" s="98"/>
    </row>
    <row r="95" spans="2:4" ht="14.25">
      <c r="B95" s="98"/>
      <c r="C95" s="98"/>
      <c r="D95" s="98"/>
    </row>
    <row r="96" spans="2:4" ht="14.25">
      <c r="B96" s="98"/>
      <c r="C96" s="98"/>
      <c r="D96" s="98"/>
    </row>
    <row r="97" spans="2:4" ht="14.25">
      <c r="B97" s="98"/>
      <c r="C97" s="98"/>
      <c r="D97" s="98"/>
    </row>
    <row r="98" spans="2:4" ht="14.25">
      <c r="B98" s="98"/>
      <c r="C98" s="98"/>
      <c r="D98" s="98"/>
    </row>
    <row r="99" spans="2:4" ht="14.25">
      <c r="B99" s="98"/>
      <c r="C99" s="98"/>
      <c r="D99" s="98"/>
    </row>
    <row r="100" spans="2:4" ht="14.25">
      <c r="B100" s="98"/>
      <c r="C100" s="98"/>
      <c r="D100" s="98"/>
    </row>
    <row r="101" spans="2:4" ht="14.25">
      <c r="B101" s="98"/>
      <c r="C101" s="98"/>
      <c r="D101" s="98"/>
    </row>
    <row r="102" spans="2:4" ht="14.25">
      <c r="B102" s="98"/>
      <c r="C102" s="98"/>
      <c r="D102" s="98"/>
    </row>
    <row r="103" spans="2:4" ht="14.25">
      <c r="B103" s="98"/>
      <c r="C103" s="98"/>
      <c r="D103" s="98"/>
    </row>
    <row r="104" spans="2:4" ht="14.25">
      <c r="B104" s="98"/>
      <c r="C104" s="98"/>
      <c r="D104" s="98"/>
    </row>
    <row r="105" spans="2:4" ht="14.25">
      <c r="B105" s="98"/>
      <c r="C105" s="98"/>
      <c r="D105" s="98"/>
    </row>
    <row r="106" spans="2:4" ht="14.25">
      <c r="B106" s="98"/>
      <c r="C106" s="98"/>
      <c r="D106" s="98"/>
    </row>
    <row r="107" spans="2:4" ht="14.25">
      <c r="B107" s="98"/>
      <c r="C107" s="98"/>
      <c r="D107" s="98"/>
    </row>
    <row r="108" spans="2:4" ht="14.25">
      <c r="B108" s="98"/>
      <c r="C108" s="98"/>
      <c r="D108" s="98"/>
    </row>
    <row r="109" spans="2:4" ht="14.25">
      <c r="B109" s="98"/>
      <c r="C109" s="98"/>
      <c r="D109" s="98"/>
    </row>
    <row r="110" spans="2:4" ht="14.25">
      <c r="B110" s="98"/>
      <c r="C110" s="98"/>
      <c r="D110" s="98"/>
    </row>
    <row r="111" spans="2:4" ht="14.25">
      <c r="B111" s="98"/>
      <c r="C111" s="98"/>
      <c r="D111" s="98"/>
    </row>
    <row r="112" spans="2:4" ht="14.25">
      <c r="B112" s="98"/>
      <c r="C112" s="98"/>
      <c r="D112" s="98"/>
    </row>
    <row r="113" spans="2:4" ht="14.25">
      <c r="B113" s="98"/>
      <c r="C113" s="98"/>
      <c r="D113" s="98"/>
    </row>
    <row r="114" spans="2:4" ht="14.25">
      <c r="B114" s="98"/>
      <c r="C114" s="98"/>
      <c r="D114" s="98"/>
    </row>
    <row r="115" spans="2:4" ht="14.25">
      <c r="B115" s="98"/>
      <c r="C115" s="98"/>
      <c r="D115" s="98"/>
    </row>
    <row r="116" spans="2:4" ht="14.25">
      <c r="B116" s="98"/>
      <c r="C116" s="98"/>
      <c r="D116" s="98"/>
    </row>
    <row r="117" spans="2:4" ht="14.25">
      <c r="B117" s="98"/>
      <c r="C117" s="98"/>
      <c r="D117" s="98"/>
    </row>
    <row r="118" spans="2:4" ht="14.25">
      <c r="B118" s="98"/>
      <c r="C118" s="98"/>
      <c r="D118" s="98"/>
    </row>
    <row r="119" spans="2:4" ht="14.25">
      <c r="B119" s="98"/>
      <c r="C119" s="98"/>
      <c r="D119" s="98"/>
    </row>
    <row r="120" spans="2:4" ht="14.25">
      <c r="B120" s="98"/>
      <c r="C120" s="98"/>
      <c r="D120" s="98"/>
    </row>
    <row r="121" spans="2:4" ht="14.25">
      <c r="B121" s="98"/>
      <c r="C121" s="98"/>
      <c r="D121" s="98"/>
    </row>
    <row r="122" spans="2:4" ht="14.25">
      <c r="B122" s="98"/>
      <c r="C122" s="98"/>
      <c r="D122" s="98"/>
    </row>
    <row r="123" spans="2:4" ht="14.25">
      <c r="B123" s="98"/>
      <c r="C123" s="98"/>
      <c r="D123" s="98"/>
    </row>
    <row r="124" spans="2:4" ht="14.25">
      <c r="B124" s="98"/>
      <c r="C124" s="98"/>
      <c r="D124" s="98"/>
    </row>
    <row r="125" spans="2:4" ht="14.25">
      <c r="B125" s="98"/>
      <c r="C125" s="98"/>
      <c r="D125" s="98"/>
    </row>
    <row r="126" spans="2:4" ht="14.25">
      <c r="B126" s="98"/>
      <c r="C126" s="98"/>
      <c r="D126" s="98"/>
    </row>
    <row r="127" spans="2:4" ht="14.25">
      <c r="B127" s="98"/>
      <c r="C127" s="98"/>
      <c r="D127" s="98"/>
    </row>
    <row r="128" spans="2:4" ht="14.25">
      <c r="B128" s="98"/>
      <c r="C128" s="98"/>
      <c r="D128" s="98"/>
    </row>
    <row r="129" spans="2:4" ht="14.25">
      <c r="B129" s="98"/>
      <c r="C129" s="98"/>
      <c r="D129" s="98"/>
    </row>
    <row r="130" spans="2:4" ht="14.25">
      <c r="B130" s="98"/>
      <c r="C130" s="98"/>
      <c r="D130" s="98"/>
    </row>
    <row r="131" spans="2:4" ht="14.25">
      <c r="B131" s="98"/>
      <c r="C131" s="98"/>
      <c r="D131" s="98"/>
    </row>
    <row r="132" spans="2:4" ht="14.25">
      <c r="B132" s="98"/>
      <c r="C132" s="98"/>
      <c r="D132" s="98"/>
    </row>
    <row r="133" spans="2:4" ht="14.25">
      <c r="B133" s="98"/>
      <c r="C133" s="98"/>
      <c r="D133" s="98"/>
    </row>
    <row r="134" spans="2:4" ht="14.25">
      <c r="B134" s="98"/>
      <c r="C134" s="98"/>
      <c r="D134" s="98"/>
    </row>
    <row r="135" spans="2:4" ht="14.25">
      <c r="B135" s="98"/>
      <c r="C135" s="98"/>
      <c r="D135" s="98"/>
    </row>
    <row r="136" spans="2:4" ht="14.25">
      <c r="B136" s="98"/>
      <c r="C136" s="98"/>
      <c r="D136" s="98"/>
    </row>
    <row r="137" spans="2:4" ht="14.25">
      <c r="B137" s="98"/>
      <c r="C137" s="98"/>
      <c r="D137" s="98"/>
    </row>
    <row r="138" spans="2:4" ht="14.25">
      <c r="B138" s="98"/>
      <c r="C138" s="98"/>
      <c r="D138" s="98"/>
    </row>
    <row r="139" spans="2:4" ht="14.25">
      <c r="B139" s="98"/>
      <c r="C139" s="98"/>
      <c r="D139" s="98"/>
    </row>
    <row r="140" spans="2:4" ht="14.25">
      <c r="B140" s="98"/>
      <c r="C140" s="98"/>
      <c r="D140" s="98"/>
    </row>
    <row r="141" spans="2:4" ht="14.25">
      <c r="B141" s="98"/>
      <c r="C141" s="98"/>
      <c r="D141" s="98"/>
    </row>
    <row r="142" spans="2:4" ht="14.25">
      <c r="B142" s="98"/>
      <c r="C142" s="98"/>
      <c r="D142" s="98"/>
    </row>
    <row r="143" spans="2:4" ht="14.25">
      <c r="B143" s="98"/>
      <c r="C143" s="98"/>
      <c r="D143" s="98"/>
    </row>
    <row r="144" spans="2:4" ht="14.25">
      <c r="B144" s="98"/>
      <c r="C144" s="98"/>
      <c r="D144" s="98"/>
    </row>
    <row r="145" spans="2:4" ht="14.25">
      <c r="B145" s="98"/>
      <c r="C145" s="98"/>
      <c r="D145" s="98"/>
    </row>
    <row r="146" spans="2:4" ht="14.25">
      <c r="B146" s="98"/>
      <c r="C146" s="98"/>
      <c r="D146" s="98"/>
    </row>
    <row r="147" spans="2:4" ht="14.25">
      <c r="B147" s="98"/>
      <c r="C147" s="98"/>
      <c r="D147" s="98"/>
    </row>
    <row r="148" spans="2:4" ht="14.25">
      <c r="B148" s="98"/>
      <c r="C148" s="98"/>
      <c r="D148" s="98"/>
    </row>
    <row r="149" spans="2:4" ht="14.25">
      <c r="B149" s="98"/>
      <c r="C149" s="98"/>
      <c r="D149" s="98"/>
    </row>
    <row r="150" spans="2:4" ht="14.25">
      <c r="B150" s="98"/>
      <c r="C150" s="98"/>
      <c r="D150" s="98"/>
    </row>
    <row r="151" spans="2:4" ht="14.25">
      <c r="B151" s="98"/>
      <c r="C151" s="98"/>
      <c r="D151" s="98"/>
    </row>
    <row r="152" spans="2:4" ht="14.25">
      <c r="B152" s="98"/>
      <c r="C152" s="98"/>
      <c r="D152" s="98"/>
    </row>
    <row r="153" spans="2:4" ht="14.25">
      <c r="B153" s="98"/>
      <c r="C153" s="98"/>
      <c r="D153" s="98"/>
    </row>
    <row r="154" spans="2:4" ht="14.25">
      <c r="B154" s="98"/>
      <c r="C154" s="98"/>
      <c r="D154" s="98"/>
    </row>
    <row r="155" spans="2:4" ht="14.25">
      <c r="B155" s="98"/>
      <c r="C155" s="98"/>
      <c r="D155" s="98"/>
    </row>
    <row r="156" spans="2:4" ht="14.25">
      <c r="B156" s="98"/>
      <c r="C156" s="98"/>
      <c r="D156" s="98"/>
    </row>
    <row r="157" spans="2:4" ht="14.25">
      <c r="B157" s="98"/>
      <c r="C157" s="98"/>
      <c r="D157" s="98"/>
    </row>
    <row r="158" spans="2:4" ht="14.25">
      <c r="B158" s="98"/>
      <c r="C158" s="98"/>
      <c r="D158" s="98"/>
    </row>
    <row r="159" spans="2:4" ht="14.25">
      <c r="B159" s="98"/>
      <c r="C159" s="98"/>
      <c r="D159" s="98"/>
    </row>
    <row r="160" spans="2:4" ht="14.25">
      <c r="B160" s="98"/>
      <c r="C160" s="98"/>
      <c r="D160" s="98"/>
    </row>
    <row r="161" spans="2:4" ht="14.25">
      <c r="B161" s="98"/>
      <c r="C161" s="98"/>
      <c r="D161" s="98"/>
    </row>
    <row r="162" spans="2:4" ht="14.25">
      <c r="B162" s="98"/>
      <c r="C162" s="98"/>
      <c r="D162" s="98"/>
    </row>
    <row r="163" spans="2:4" ht="14.25">
      <c r="B163" s="98"/>
      <c r="C163" s="98"/>
      <c r="D163" s="98"/>
    </row>
    <row r="164" spans="2:4" ht="14.25">
      <c r="B164" s="98"/>
      <c r="C164" s="98"/>
      <c r="D164" s="98"/>
    </row>
    <row r="165" spans="2:4" ht="14.25">
      <c r="B165" s="98"/>
      <c r="C165" s="98"/>
      <c r="D165" s="98"/>
    </row>
    <row r="166" spans="2:4" ht="14.25">
      <c r="B166" s="98"/>
      <c r="C166" s="98"/>
      <c r="D166" s="98"/>
    </row>
    <row r="167" spans="2:4" ht="14.25">
      <c r="B167" s="98"/>
      <c r="C167" s="98"/>
      <c r="D167" s="98"/>
    </row>
    <row r="168" spans="2:4" ht="14.25">
      <c r="B168" s="98"/>
      <c r="C168" s="98"/>
      <c r="D168" s="98"/>
    </row>
    <row r="169" spans="2:4" ht="14.25">
      <c r="B169" s="98"/>
      <c r="C169" s="98"/>
      <c r="D169" s="98"/>
    </row>
    <row r="170" spans="2:4" ht="14.25">
      <c r="B170" s="98"/>
      <c r="C170" s="98"/>
      <c r="D170" s="98"/>
    </row>
    <row r="171" spans="2:4" ht="14.25">
      <c r="B171" s="98"/>
      <c r="C171" s="98"/>
      <c r="D171" s="98"/>
    </row>
    <row r="172" spans="2:4" ht="14.25">
      <c r="B172" s="98"/>
      <c r="C172" s="98"/>
      <c r="D172" s="98"/>
    </row>
    <row r="173" spans="2:4" ht="14.25">
      <c r="B173" s="98"/>
      <c r="C173" s="98"/>
      <c r="D173" s="98"/>
    </row>
    <row r="174" spans="2:4" ht="14.25">
      <c r="B174" s="98"/>
      <c r="C174" s="98"/>
      <c r="D174" s="98"/>
    </row>
    <row r="175" spans="1:4" ht="14.25">
      <c r="A175" s="246"/>
      <c r="B175" s="98"/>
      <c r="C175" s="98"/>
      <c r="D175" s="98"/>
    </row>
    <row r="176" spans="1:4" ht="14.25">
      <c r="A176" s="246"/>
      <c r="B176" s="98"/>
      <c r="C176" s="98"/>
      <c r="D176" s="98"/>
    </row>
    <row r="177" spans="1:4" ht="14.25">
      <c r="A177" s="246"/>
      <c r="B177" s="98"/>
      <c r="C177" s="98"/>
      <c r="D177" s="98"/>
    </row>
    <row r="178" spans="1:4" ht="14.25">
      <c r="A178" s="246"/>
      <c r="B178" s="98"/>
      <c r="C178" s="98"/>
      <c r="D178" s="98"/>
    </row>
    <row r="179" spans="1:4" ht="14.25">
      <c r="A179" s="246"/>
      <c r="B179" s="98"/>
      <c r="C179" s="98"/>
      <c r="D179" s="98"/>
    </row>
    <row r="180" spans="1:4" ht="14.25">
      <c r="A180" s="246"/>
      <c r="B180" s="98"/>
      <c r="C180" s="98"/>
      <c r="D180" s="98"/>
    </row>
    <row r="181" spans="1:4" ht="14.25">
      <c r="A181" s="246"/>
      <c r="B181" s="98"/>
      <c r="C181" s="98"/>
      <c r="D181" s="98"/>
    </row>
    <row r="182" spans="1:4" ht="14.25">
      <c r="A182" s="247"/>
      <c r="B182" s="85"/>
      <c r="C182" s="85"/>
      <c r="D182" s="85"/>
    </row>
  </sheetData>
  <sheetProtection/>
  <mergeCells count="1">
    <mergeCell ref="A2:D2"/>
  </mergeCells>
  <printOptions horizontalCentered="1"/>
  <pageMargins left="0.55" right="0.55" top="0.71" bottom="0.51" header="0.51" footer="0.65"/>
  <pageSetup horizontalDpi="600" verticalDpi="600" orientation="portrait" paperSize="9"/>
  <headerFooter alignWithMargins="0">
    <oddHeader>&amp;R表10</oddHead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showZeros="0" view="pageBreakPreview" zoomScaleSheetLayoutView="100" workbookViewId="0" topLeftCell="A1">
      <pane ySplit="4" topLeftCell="A23" activePane="bottomLeft" state="frozen"/>
      <selection pane="bottomLeft" activeCell="A29" sqref="A29"/>
    </sheetView>
  </sheetViews>
  <sheetFormatPr defaultColWidth="9.00390625" defaultRowHeight="14.25"/>
  <cols>
    <col min="1" max="1" width="50.125" style="14" customWidth="1"/>
    <col min="2" max="2" width="25.625" style="14" customWidth="1"/>
    <col min="3" max="4" width="9.00390625" style="70" hidden="1" customWidth="1"/>
    <col min="5" max="5" width="12.625" style="70" hidden="1" customWidth="1"/>
    <col min="6" max="16384" width="9.00390625" style="70" customWidth="1"/>
  </cols>
  <sheetData>
    <row r="1" spans="1:2" ht="19.5" customHeight="1">
      <c r="A1" s="228"/>
      <c r="B1" s="86"/>
    </row>
    <row r="2" spans="1:2" ht="24.75" customHeight="1">
      <c r="A2" s="229" t="s">
        <v>686</v>
      </c>
      <c r="B2" s="229"/>
    </row>
    <row r="3" spans="1:2" ht="18.75" customHeight="1">
      <c r="A3" s="230"/>
      <c r="B3" s="86" t="s">
        <v>42</v>
      </c>
    </row>
    <row r="4" spans="1:2" ht="17.25" customHeight="1">
      <c r="A4" s="231" t="s">
        <v>662</v>
      </c>
      <c r="B4" s="88" t="s">
        <v>46</v>
      </c>
    </row>
    <row r="5" spans="1:2" ht="17.25" customHeight="1">
      <c r="A5" s="232" t="s">
        <v>687</v>
      </c>
      <c r="B5" s="90">
        <v>19</v>
      </c>
    </row>
    <row r="6" spans="1:2" ht="17.25" customHeight="1">
      <c r="A6" s="233" t="s">
        <v>688</v>
      </c>
      <c r="B6" s="92">
        <v>19</v>
      </c>
    </row>
    <row r="7" spans="1:2" ht="17.25" customHeight="1">
      <c r="A7" s="233" t="s">
        <v>689</v>
      </c>
      <c r="B7" s="92"/>
    </row>
    <row r="8" spans="1:2" ht="17.25" customHeight="1">
      <c r="A8" s="232" t="s">
        <v>690</v>
      </c>
      <c r="B8" s="90">
        <v>1125</v>
      </c>
    </row>
    <row r="9" spans="1:2" ht="17.25" customHeight="1">
      <c r="A9" s="233" t="s">
        <v>688</v>
      </c>
      <c r="B9" s="92">
        <v>1125</v>
      </c>
    </row>
    <row r="10" spans="1:2" ht="17.25" customHeight="1">
      <c r="A10" s="233" t="s">
        <v>689</v>
      </c>
      <c r="B10" s="92"/>
    </row>
    <row r="11" spans="1:2" ht="17.25" customHeight="1">
      <c r="A11" s="232" t="s">
        <v>691</v>
      </c>
      <c r="B11" s="90">
        <v>302965</v>
      </c>
    </row>
    <row r="12" spans="1:2" ht="17.25" customHeight="1">
      <c r="A12" s="233" t="s">
        <v>688</v>
      </c>
      <c r="B12" s="92">
        <v>302965</v>
      </c>
    </row>
    <row r="13" spans="1:2" ht="17.25" customHeight="1">
      <c r="A13" s="233" t="s">
        <v>689</v>
      </c>
      <c r="B13" s="92"/>
    </row>
    <row r="14" spans="1:2" ht="17.25" customHeight="1">
      <c r="A14" s="232" t="s">
        <v>692</v>
      </c>
      <c r="B14" s="92">
        <v>64</v>
      </c>
    </row>
    <row r="15" spans="1:2" ht="17.25" customHeight="1">
      <c r="A15" s="233" t="s">
        <v>688</v>
      </c>
      <c r="B15" s="92">
        <v>64</v>
      </c>
    </row>
    <row r="16" spans="1:2" ht="17.25" customHeight="1">
      <c r="A16" s="233" t="s">
        <v>689</v>
      </c>
      <c r="B16" s="92"/>
    </row>
    <row r="17" spans="1:2" ht="17.25" customHeight="1">
      <c r="A17" s="232" t="s">
        <v>693</v>
      </c>
      <c r="B17" s="92"/>
    </row>
    <row r="18" spans="1:2" ht="17.25" customHeight="1">
      <c r="A18" s="233" t="s">
        <v>688</v>
      </c>
      <c r="B18" s="92"/>
    </row>
    <row r="19" spans="1:2" ht="17.25" customHeight="1">
      <c r="A19" s="233" t="s">
        <v>689</v>
      </c>
      <c r="B19" s="92"/>
    </row>
    <row r="20" spans="1:2" ht="17.25" customHeight="1">
      <c r="A20" s="232" t="s">
        <v>694</v>
      </c>
      <c r="B20" s="92"/>
    </row>
    <row r="21" spans="1:2" ht="17.25" customHeight="1">
      <c r="A21" s="233" t="s">
        <v>688</v>
      </c>
      <c r="B21" s="92"/>
    </row>
    <row r="22" spans="1:2" ht="17.25" customHeight="1">
      <c r="A22" s="233" t="s">
        <v>689</v>
      </c>
      <c r="B22" s="92"/>
    </row>
    <row r="23" spans="1:2" ht="17.25" customHeight="1">
      <c r="A23" s="232" t="s">
        <v>695</v>
      </c>
      <c r="B23" s="92"/>
    </row>
    <row r="24" spans="1:2" ht="17.25" customHeight="1">
      <c r="A24" s="233" t="s">
        <v>688</v>
      </c>
      <c r="B24" s="92"/>
    </row>
    <row r="25" spans="1:2" ht="17.25" customHeight="1">
      <c r="A25" s="233" t="s">
        <v>689</v>
      </c>
      <c r="B25" s="92"/>
    </row>
    <row r="26" spans="1:2" ht="17.25" customHeight="1">
      <c r="A26" s="232" t="s">
        <v>696</v>
      </c>
      <c r="B26" s="90">
        <v>5973</v>
      </c>
    </row>
    <row r="27" spans="1:2" ht="17.25" customHeight="1">
      <c r="A27" s="233" t="s">
        <v>688</v>
      </c>
      <c r="B27" s="92">
        <v>5973</v>
      </c>
    </row>
    <row r="28" spans="1:2" ht="17.25" customHeight="1">
      <c r="A28" s="233" t="s">
        <v>689</v>
      </c>
      <c r="B28" s="92"/>
    </row>
    <row r="29" spans="1:2" ht="17.25" customHeight="1">
      <c r="A29" s="232" t="s">
        <v>697</v>
      </c>
      <c r="B29" s="90">
        <v>8284</v>
      </c>
    </row>
    <row r="30" spans="1:2" ht="17.25" customHeight="1">
      <c r="A30" s="232" t="s">
        <v>698</v>
      </c>
      <c r="B30" s="90"/>
    </row>
    <row r="31" spans="1:2" ht="17.25" customHeight="1">
      <c r="A31" s="232" t="s">
        <v>699</v>
      </c>
      <c r="B31" s="90"/>
    </row>
    <row r="32" spans="1:5" ht="17.25" customHeight="1">
      <c r="A32" s="232" t="s">
        <v>700</v>
      </c>
      <c r="B32" s="90">
        <f>B5+B8+B11+B14+B17+B20+B23+B26+B29+B30+B31</f>
        <v>318430</v>
      </c>
      <c r="C32" s="70">
        <v>260851</v>
      </c>
      <c r="D32" s="70">
        <f>B32-C32</f>
        <v>57579</v>
      </c>
      <c r="E32" s="70">
        <f>D32/C32</f>
        <v>0.22073520898903973</v>
      </c>
    </row>
    <row r="33" spans="1:2" ht="17.25" customHeight="1">
      <c r="A33" s="233" t="s">
        <v>701</v>
      </c>
      <c r="B33" s="92">
        <v>318430</v>
      </c>
    </row>
    <row r="34" spans="1:2" ht="17.25" customHeight="1">
      <c r="A34" s="233" t="s">
        <v>702</v>
      </c>
      <c r="B34" s="92"/>
    </row>
    <row r="35" spans="1:2" ht="17.25" customHeight="1">
      <c r="A35" s="233" t="s">
        <v>703</v>
      </c>
      <c r="B35" s="92"/>
    </row>
    <row r="36" spans="1:2" ht="17.25" customHeight="1">
      <c r="A36" s="233" t="s">
        <v>704</v>
      </c>
      <c r="B36" s="92"/>
    </row>
    <row r="37" spans="1:2" ht="17.25" customHeight="1">
      <c r="A37" s="233" t="s">
        <v>705</v>
      </c>
      <c r="B37" s="92"/>
    </row>
    <row r="38" spans="1:2" ht="17.25" customHeight="1">
      <c r="A38" s="233" t="s">
        <v>706</v>
      </c>
      <c r="B38" s="92"/>
    </row>
    <row r="39" spans="1:2" ht="17.25" customHeight="1">
      <c r="A39" s="234"/>
      <c r="B39" s="235"/>
    </row>
    <row r="40" spans="1:2" ht="14.25">
      <c r="A40" s="228"/>
      <c r="B40" s="85"/>
    </row>
  </sheetData>
  <sheetProtection/>
  <mergeCells count="1">
    <mergeCell ref="A2:B2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&amp;R表11</oddHead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6"/>
  <sheetViews>
    <sheetView showZeros="0" view="pageBreakPreview" zoomScaleSheetLayoutView="100" workbookViewId="0" topLeftCell="A1">
      <pane ySplit="4" topLeftCell="A32" activePane="bottomLeft" state="frozen"/>
      <selection pane="bottomLeft" activeCell="B46" sqref="B46:D47"/>
    </sheetView>
  </sheetViews>
  <sheetFormatPr defaultColWidth="9.00390625" defaultRowHeight="14.25"/>
  <cols>
    <col min="1" max="1" width="49.50390625" style="70" customWidth="1"/>
    <col min="2" max="2" width="14.50390625" style="14" customWidth="1"/>
    <col min="3" max="3" width="18.625" style="14" customWidth="1"/>
    <col min="4" max="4" width="14.875" style="14" customWidth="1"/>
    <col min="5" max="6" width="9.00390625" style="70" hidden="1" customWidth="1"/>
    <col min="7" max="7" width="5.625" style="70" hidden="1" customWidth="1"/>
    <col min="8" max="8" width="7.875" style="70" hidden="1" customWidth="1"/>
    <col min="9" max="10" width="9.00390625" style="70" hidden="1" customWidth="1"/>
    <col min="11" max="11" width="12.625" style="70" hidden="1" customWidth="1"/>
    <col min="12" max="16384" width="9.00390625" style="70" customWidth="1"/>
  </cols>
  <sheetData>
    <row r="1" spans="1:4" ht="18.75" customHeight="1">
      <c r="A1" s="96"/>
      <c r="B1" s="98"/>
      <c r="C1" s="98"/>
      <c r="D1" s="98"/>
    </row>
    <row r="2" spans="1:4" ht="39.75" customHeight="1">
      <c r="A2" s="220" t="s">
        <v>707</v>
      </c>
      <c r="B2" s="221"/>
      <c r="C2" s="221"/>
      <c r="D2" s="221"/>
    </row>
    <row r="3" spans="1:4" ht="20.25" customHeight="1">
      <c r="A3" s="99"/>
      <c r="B3" s="86"/>
      <c r="C3" s="86"/>
      <c r="D3" s="86" t="s">
        <v>42</v>
      </c>
    </row>
    <row r="4" spans="1:9" ht="16.5" customHeight="1">
      <c r="A4" s="87" t="s">
        <v>662</v>
      </c>
      <c r="B4" s="222" t="s">
        <v>44</v>
      </c>
      <c r="C4" s="222" t="s">
        <v>45</v>
      </c>
      <c r="D4" s="222" t="s">
        <v>46</v>
      </c>
      <c r="E4" s="70" t="s">
        <v>84</v>
      </c>
      <c r="I4" s="70">
        <f>D5/C5</f>
        <v>0.9737890709814343</v>
      </c>
    </row>
    <row r="5" spans="1:11" ht="16.5" customHeight="1">
      <c r="A5" s="223" t="s">
        <v>708</v>
      </c>
      <c r="B5" s="90">
        <f>B6+B9+B12+B22+B25+B31+B33+B37+B39</f>
        <v>322063</v>
      </c>
      <c r="C5" s="90">
        <f>C6+C9+C12+C22+C33+C37</f>
        <v>327001</v>
      </c>
      <c r="D5" s="90">
        <f>D6+D9+D12+D22+D25+D31+D33+D37+D39</f>
        <v>318430</v>
      </c>
      <c r="E5" s="70">
        <v>260851</v>
      </c>
      <c r="F5" s="70">
        <f>D5-E5</f>
        <v>57579</v>
      </c>
      <c r="G5" s="224">
        <f>F5/E5</f>
        <v>0.22073520898903973</v>
      </c>
      <c r="H5" s="224">
        <f>D5/C5</f>
        <v>0.9737890709814343</v>
      </c>
      <c r="I5" s="70">
        <v>260851</v>
      </c>
      <c r="J5" s="70">
        <f>D5-I5</f>
        <v>57579</v>
      </c>
      <c r="K5" s="70">
        <f>J5/I5</f>
        <v>0.22073520898903973</v>
      </c>
    </row>
    <row r="6" spans="1:4" ht="16.5" customHeight="1">
      <c r="A6" s="225" t="s">
        <v>709</v>
      </c>
      <c r="B6" s="92"/>
      <c r="C6" s="92">
        <f>C7</f>
        <v>3</v>
      </c>
      <c r="D6" s="92">
        <f>SUM(D7:D8)</f>
        <v>19</v>
      </c>
    </row>
    <row r="7" spans="1:4" ht="16.5" customHeight="1">
      <c r="A7" s="225" t="s">
        <v>710</v>
      </c>
      <c r="B7" s="92"/>
      <c r="C7" s="92">
        <v>3</v>
      </c>
      <c r="D7" s="92">
        <v>19</v>
      </c>
    </row>
    <row r="8" spans="1:4" ht="16.5" customHeight="1">
      <c r="A8" s="203" t="s">
        <v>711</v>
      </c>
      <c r="B8" s="92"/>
      <c r="C8" s="92"/>
      <c r="D8" s="92"/>
    </row>
    <row r="9" spans="1:4" ht="16.5" customHeight="1">
      <c r="A9" s="225" t="s">
        <v>712</v>
      </c>
      <c r="B9" s="92"/>
      <c r="C9" s="92">
        <f>C10+C11</f>
        <v>671</v>
      </c>
      <c r="D9" s="92">
        <f>SUM(D10:D11)</f>
        <v>1125</v>
      </c>
    </row>
    <row r="10" spans="1:4" ht="16.5" customHeight="1">
      <c r="A10" s="225" t="s">
        <v>713</v>
      </c>
      <c r="B10" s="92"/>
      <c r="C10" s="92">
        <v>23</v>
      </c>
      <c r="D10" s="92">
        <v>464</v>
      </c>
    </row>
    <row r="11" spans="1:4" ht="16.5" customHeight="1">
      <c r="A11" s="225" t="s">
        <v>714</v>
      </c>
      <c r="B11" s="92"/>
      <c r="C11" s="92">
        <v>648</v>
      </c>
      <c r="D11" s="92">
        <v>661</v>
      </c>
    </row>
    <row r="12" spans="1:4" ht="16.5" customHeight="1">
      <c r="A12" s="225" t="s">
        <v>715</v>
      </c>
      <c r="B12" s="92">
        <f>SUM(B13:B21)</f>
        <v>312366</v>
      </c>
      <c r="C12" s="92">
        <f>SUM(C13:C21)</f>
        <v>311055</v>
      </c>
      <c r="D12" s="92">
        <f>SUM(D13:D21)</f>
        <v>302965</v>
      </c>
    </row>
    <row r="13" spans="1:11" ht="16.5" customHeight="1">
      <c r="A13" s="225" t="s">
        <v>716</v>
      </c>
      <c r="B13" s="226">
        <f>303865-8287</f>
        <v>295578</v>
      </c>
      <c r="C13" s="92">
        <v>268279</v>
      </c>
      <c r="D13" s="92">
        <v>263143</v>
      </c>
      <c r="E13" s="70">
        <v>217698</v>
      </c>
      <c r="F13" s="70">
        <f>D13-E13</f>
        <v>45445</v>
      </c>
      <c r="G13" s="224">
        <f>F13/E13</f>
        <v>0.20875249198430854</v>
      </c>
      <c r="H13" s="224">
        <f>D13/C13</f>
        <v>0.980855750916024</v>
      </c>
      <c r="I13" s="70">
        <v>217698</v>
      </c>
      <c r="J13" s="70">
        <f>D13-I13</f>
        <v>45445</v>
      </c>
      <c r="K13" s="70">
        <f>J13/I13</f>
        <v>0.20875249198430854</v>
      </c>
    </row>
    <row r="14" spans="1:4" ht="16.5" customHeight="1">
      <c r="A14" s="225" t="s">
        <v>717</v>
      </c>
      <c r="B14" s="92"/>
      <c r="C14" s="92"/>
      <c r="D14" s="92"/>
    </row>
    <row r="15" spans="1:4" ht="16.5" customHeight="1">
      <c r="A15" s="225" t="s">
        <v>718</v>
      </c>
      <c r="B15" s="226">
        <v>4241</v>
      </c>
      <c r="C15" s="92">
        <v>16047</v>
      </c>
      <c r="D15" s="92">
        <v>14754</v>
      </c>
    </row>
    <row r="16" spans="1:4" ht="16.5" customHeight="1">
      <c r="A16" s="225" t="s">
        <v>719</v>
      </c>
      <c r="B16" s="92">
        <v>8095</v>
      </c>
      <c r="C16" s="92">
        <v>20935</v>
      </c>
      <c r="D16" s="92">
        <v>19482</v>
      </c>
    </row>
    <row r="17" spans="1:4" ht="16.5" customHeight="1">
      <c r="A17" s="225" t="s">
        <v>720</v>
      </c>
      <c r="B17" s="226">
        <v>4452</v>
      </c>
      <c r="C17" s="92">
        <v>5794</v>
      </c>
      <c r="D17" s="92">
        <v>5586</v>
      </c>
    </row>
    <row r="18" spans="1:4" ht="16.5" customHeight="1">
      <c r="A18" s="225" t="s">
        <v>721</v>
      </c>
      <c r="B18" s="92"/>
      <c r="C18" s="92"/>
      <c r="D18" s="92"/>
    </row>
    <row r="19" spans="1:4" ht="16.5" customHeight="1">
      <c r="A19" s="225" t="s">
        <v>722</v>
      </c>
      <c r="B19" s="92"/>
      <c r="C19" s="92"/>
      <c r="D19" s="92"/>
    </row>
    <row r="20" spans="1:4" ht="16.5" customHeight="1">
      <c r="A20" s="225" t="s">
        <v>723</v>
      </c>
      <c r="B20" s="92"/>
      <c r="C20" s="92"/>
      <c r="D20" s="92"/>
    </row>
    <row r="21" spans="1:4" ht="16.5" customHeight="1">
      <c r="A21" s="225" t="s">
        <v>724</v>
      </c>
      <c r="B21" s="92"/>
      <c r="C21" s="92"/>
      <c r="D21" s="92"/>
    </row>
    <row r="22" spans="1:4" ht="16.5" customHeight="1">
      <c r="A22" s="225" t="s">
        <v>725</v>
      </c>
      <c r="B22" s="92"/>
      <c r="C22" s="92">
        <f>C23</f>
        <v>64</v>
      </c>
      <c r="D22" s="92">
        <v>64</v>
      </c>
    </row>
    <row r="23" spans="1:4" ht="16.5" customHeight="1">
      <c r="A23" s="225" t="s">
        <v>726</v>
      </c>
      <c r="B23" s="92"/>
      <c r="C23" s="92">
        <v>64</v>
      </c>
      <c r="D23" s="92">
        <v>64</v>
      </c>
    </row>
    <row r="24" spans="1:4" ht="16.5" customHeight="1">
      <c r="A24" s="225" t="s">
        <v>727</v>
      </c>
      <c r="B24" s="92"/>
      <c r="C24" s="92"/>
      <c r="D24" s="92"/>
    </row>
    <row r="25" spans="1:4" ht="16.5" customHeight="1">
      <c r="A25" s="225" t="s">
        <v>728</v>
      </c>
      <c r="B25" s="92"/>
      <c r="C25" s="92"/>
      <c r="D25" s="92"/>
    </row>
    <row r="26" spans="1:4" ht="16.5" customHeight="1">
      <c r="A26" s="225" t="s">
        <v>729</v>
      </c>
      <c r="B26" s="92"/>
      <c r="C26" s="92"/>
      <c r="D26" s="92"/>
    </row>
    <row r="27" spans="1:4" ht="16.5" customHeight="1">
      <c r="A27" s="225" t="s">
        <v>730</v>
      </c>
      <c r="B27" s="92"/>
      <c r="C27" s="92"/>
      <c r="D27" s="92"/>
    </row>
    <row r="28" spans="1:4" ht="16.5" customHeight="1">
      <c r="A28" s="225" t="s">
        <v>731</v>
      </c>
      <c r="B28" s="92"/>
      <c r="C28" s="92"/>
      <c r="D28" s="92"/>
    </row>
    <row r="29" spans="1:4" ht="16.5" customHeight="1">
      <c r="A29" s="225" t="s">
        <v>732</v>
      </c>
      <c r="B29" s="92"/>
      <c r="C29" s="92"/>
      <c r="D29" s="92"/>
    </row>
    <row r="30" spans="1:4" ht="16.5" customHeight="1">
      <c r="A30" s="225" t="s">
        <v>733</v>
      </c>
      <c r="B30" s="92"/>
      <c r="C30" s="92"/>
      <c r="D30" s="92"/>
    </row>
    <row r="31" spans="1:4" ht="16.5" customHeight="1">
      <c r="A31" s="225" t="s">
        <v>734</v>
      </c>
      <c r="B31" s="92"/>
      <c r="C31" s="92"/>
      <c r="D31" s="92"/>
    </row>
    <row r="32" spans="1:4" ht="16.5" customHeight="1">
      <c r="A32" s="225" t="s">
        <v>735</v>
      </c>
      <c r="B32" s="92"/>
      <c r="C32" s="92"/>
      <c r="D32" s="92"/>
    </row>
    <row r="33" spans="1:4" ht="16.5" customHeight="1">
      <c r="A33" s="225" t="s">
        <v>736</v>
      </c>
      <c r="B33" s="92">
        <f>SUM(B34:B36)</f>
        <v>1410</v>
      </c>
      <c r="C33" s="92">
        <f>SUM(C34:C36)</f>
        <v>6924</v>
      </c>
      <c r="D33" s="92">
        <f>SUM(D34:D36)</f>
        <v>5973</v>
      </c>
    </row>
    <row r="34" spans="1:4" ht="16.5" customHeight="1">
      <c r="A34" s="203" t="s">
        <v>737</v>
      </c>
      <c r="B34" s="92"/>
      <c r="C34" s="92">
        <v>2578</v>
      </c>
      <c r="D34" s="92">
        <v>2379</v>
      </c>
    </row>
    <row r="35" spans="1:4" ht="16.5" customHeight="1">
      <c r="A35" s="225" t="s">
        <v>738</v>
      </c>
      <c r="B35" s="92"/>
      <c r="C35" s="92">
        <v>5</v>
      </c>
      <c r="D35" s="92">
        <v>35</v>
      </c>
    </row>
    <row r="36" spans="1:4" ht="16.5" customHeight="1">
      <c r="A36" s="225" t="s">
        <v>739</v>
      </c>
      <c r="B36" s="226">
        <v>1410</v>
      </c>
      <c r="C36" s="92">
        <v>4341</v>
      </c>
      <c r="D36" s="92">
        <v>3559</v>
      </c>
    </row>
    <row r="37" spans="1:4" ht="16.5" customHeight="1">
      <c r="A37" s="227" t="s">
        <v>740</v>
      </c>
      <c r="B37" s="92">
        <v>8286</v>
      </c>
      <c r="C37" s="92">
        <f>C38</f>
        <v>8284</v>
      </c>
      <c r="D37" s="92">
        <v>8284</v>
      </c>
    </row>
    <row r="38" spans="1:4" ht="16.5" customHeight="1">
      <c r="A38" s="227" t="s">
        <v>741</v>
      </c>
      <c r="B38" s="92">
        <v>8286</v>
      </c>
      <c r="C38" s="92">
        <v>8284</v>
      </c>
      <c r="D38" s="92">
        <v>8284</v>
      </c>
    </row>
    <row r="39" spans="1:4" ht="16.5" customHeight="1">
      <c r="A39" s="227" t="s">
        <v>742</v>
      </c>
      <c r="B39" s="92">
        <v>1</v>
      </c>
      <c r="C39" s="92"/>
      <c r="D39" s="92"/>
    </row>
    <row r="40" spans="1:4" ht="16.5" customHeight="1">
      <c r="A40" s="227" t="s">
        <v>743</v>
      </c>
      <c r="B40" s="92">
        <v>1</v>
      </c>
      <c r="C40" s="92"/>
      <c r="D40" s="92"/>
    </row>
    <row r="41" spans="1:4" ht="16.5" customHeight="1">
      <c r="A41" s="223" t="s">
        <v>744</v>
      </c>
      <c r="B41" s="90"/>
      <c r="C41" s="90"/>
      <c r="D41" s="90"/>
    </row>
    <row r="42" spans="1:4" ht="16.5" customHeight="1">
      <c r="A42" s="223" t="s">
        <v>745</v>
      </c>
      <c r="B42" s="90"/>
      <c r="C42" s="90"/>
      <c r="D42" s="90">
        <v>4</v>
      </c>
    </row>
    <row r="43" spans="1:4" ht="16.5" customHeight="1">
      <c r="A43" s="223" t="s">
        <v>746</v>
      </c>
      <c r="B43" s="90">
        <v>205058</v>
      </c>
      <c r="C43" s="90">
        <v>164496</v>
      </c>
      <c r="D43" s="90">
        <v>167203</v>
      </c>
    </row>
    <row r="44" spans="1:4" ht="16.5" customHeight="1">
      <c r="A44" s="223" t="s">
        <v>747</v>
      </c>
      <c r="B44" s="90"/>
      <c r="C44" s="90"/>
      <c r="D44" s="90"/>
    </row>
    <row r="45" spans="1:4" ht="16.5" customHeight="1">
      <c r="A45" s="223" t="s">
        <v>748</v>
      </c>
      <c r="B45" s="90"/>
      <c r="C45" s="90"/>
      <c r="D45" s="90"/>
    </row>
    <row r="46" spans="1:4" ht="16.5" customHeight="1">
      <c r="A46" s="223" t="s">
        <v>749</v>
      </c>
      <c r="B46" s="90"/>
      <c r="C46" s="90">
        <v>15733</v>
      </c>
      <c r="D46" s="90">
        <v>75807</v>
      </c>
    </row>
    <row r="47" spans="1:4" ht="16.5" customHeight="1">
      <c r="A47" s="87" t="s">
        <v>172</v>
      </c>
      <c r="B47" s="90">
        <f>B5+B41+B42+B43+B44+B45+B46</f>
        <v>527121</v>
      </c>
      <c r="C47" s="90">
        <f>C5+C43+C46</f>
        <v>507230</v>
      </c>
      <c r="D47" s="90">
        <f>D5+D41+D42+D43+D44+D45+D46</f>
        <v>561444</v>
      </c>
    </row>
    <row r="48" spans="2:4" ht="16.5" customHeight="1">
      <c r="B48" s="98"/>
      <c r="C48" s="184"/>
      <c r="D48" s="98"/>
    </row>
    <row r="49" spans="2:4" ht="16.5" customHeight="1">
      <c r="B49" s="98"/>
      <c r="D49" s="98"/>
    </row>
    <row r="50" spans="2:4" ht="16.5" customHeight="1">
      <c r="B50" s="98"/>
      <c r="D50" s="98"/>
    </row>
    <row r="51" spans="2:4" ht="16.5" customHeight="1">
      <c r="B51" s="98"/>
      <c r="D51" s="98"/>
    </row>
    <row r="52" spans="2:4" ht="16.5" customHeight="1">
      <c r="B52" s="98"/>
      <c r="D52" s="98"/>
    </row>
    <row r="53" spans="2:4" ht="16.5" customHeight="1">
      <c r="B53" s="98"/>
      <c r="D53" s="98"/>
    </row>
    <row r="54" spans="2:4" ht="16.5" customHeight="1">
      <c r="B54" s="98"/>
      <c r="D54" s="98"/>
    </row>
    <row r="55" spans="2:4" ht="16.5" customHeight="1">
      <c r="B55" s="98"/>
      <c r="D55" s="98"/>
    </row>
    <row r="56" spans="2:4" ht="16.5" customHeight="1">
      <c r="B56" s="98"/>
      <c r="C56" s="98"/>
      <c r="D56" s="98"/>
    </row>
    <row r="57" spans="2:4" ht="16.5" customHeight="1">
      <c r="B57" s="98"/>
      <c r="C57" s="98"/>
      <c r="D57" s="98"/>
    </row>
    <row r="58" spans="2:4" ht="16.5" customHeight="1">
      <c r="B58" s="98"/>
      <c r="C58" s="98"/>
      <c r="D58" s="98"/>
    </row>
    <row r="59" spans="2:4" ht="16.5" customHeight="1">
      <c r="B59" s="98"/>
      <c r="C59" s="98"/>
      <c r="D59" s="98"/>
    </row>
    <row r="60" spans="2:4" ht="16.5" customHeight="1">
      <c r="B60" s="98"/>
      <c r="C60" s="98"/>
      <c r="D60" s="98"/>
    </row>
    <row r="61" spans="2:4" ht="16.5" customHeight="1">
      <c r="B61" s="98"/>
      <c r="C61" s="98"/>
      <c r="D61" s="98"/>
    </row>
    <row r="62" spans="2:4" ht="16.5" customHeight="1">
      <c r="B62" s="98"/>
      <c r="C62" s="98"/>
      <c r="D62" s="98"/>
    </row>
    <row r="63" spans="2:4" ht="16.5" customHeight="1">
      <c r="B63" s="98"/>
      <c r="C63" s="98"/>
      <c r="D63" s="98"/>
    </row>
    <row r="64" spans="2:4" ht="16.5" customHeight="1">
      <c r="B64" s="98"/>
      <c r="C64" s="98"/>
      <c r="D64" s="98"/>
    </row>
    <row r="65" spans="2:4" ht="16.5" customHeight="1">
      <c r="B65" s="98"/>
      <c r="C65" s="98"/>
      <c r="D65" s="98"/>
    </row>
    <row r="66" spans="2:4" ht="16.5" customHeight="1">
      <c r="B66" s="98"/>
      <c r="C66" s="98"/>
      <c r="D66" s="98"/>
    </row>
    <row r="67" spans="2:4" ht="16.5" customHeight="1">
      <c r="B67" s="98"/>
      <c r="C67" s="98"/>
      <c r="D67" s="98"/>
    </row>
    <row r="68" spans="2:4" ht="16.5" customHeight="1">
      <c r="B68" s="98"/>
      <c r="C68" s="98"/>
      <c r="D68" s="98"/>
    </row>
    <row r="69" spans="2:4" ht="16.5" customHeight="1">
      <c r="B69" s="98"/>
      <c r="C69" s="98"/>
      <c r="D69" s="98"/>
    </row>
    <row r="70" spans="2:4" ht="16.5" customHeight="1">
      <c r="B70" s="98"/>
      <c r="C70" s="98"/>
      <c r="D70" s="98"/>
    </row>
    <row r="71" spans="2:4" ht="16.5" customHeight="1">
      <c r="B71" s="98"/>
      <c r="C71" s="98"/>
      <c r="D71" s="98"/>
    </row>
    <row r="72" spans="2:4" ht="16.5" customHeight="1">
      <c r="B72" s="98"/>
      <c r="C72" s="98"/>
      <c r="D72" s="98"/>
    </row>
    <row r="73" spans="2:4" ht="16.5" customHeight="1">
      <c r="B73" s="98"/>
      <c r="C73" s="98"/>
      <c r="D73" s="98"/>
    </row>
    <row r="74" spans="2:4" ht="16.5" customHeight="1">
      <c r="B74" s="98"/>
      <c r="C74" s="98"/>
      <c r="D74" s="98"/>
    </row>
    <row r="75" spans="2:4" ht="16.5" customHeight="1">
      <c r="B75" s="98"/>
      <c r="C75" s="98"/>
      <c r="D75" s="98"/>
    </row>
    <row r="76" spans="2:4" ht="16.5" customHeight="1">
      <c r="B76" s="98"/>
      <c r="C76" s="98"/>
      <c r="D76" s="98"/>
    </row>
    <row r="77" spans="2:4" ht="16.5" customHeight="1">
      <c r="B77" s="98"/>
      <c r="C77" s="98"/>
      <c r="D77" s="98"/>
    </row>
    <row r="78" spans="2:4" ht="16.5" customHeight="1">
      <c r="B78" s="98"/>
      <c r="C78" s="98"/>
      <c r="D78" s="98"/>
    </row>
    <row r="79" spans="2:4" ht="16.5" customHeight="1">
      <c r="B79" s="98"/>
      <c r="C79" s="98"/>
      <c r="D79" s="98"/>
    </row>
    <row r="80" spans="2:4" ht="16.5" customHeight="1">
      <c r="B80" s="98"/>
      <c r="C80" s="98"/>
      <c r="D80" s="98"/>
    </row>
    <row r="81" spans="2:4" ht="16.5" customHeight="1">
      <c r="B81" s="98"/>
      <c r="C81" s="98"/>
      <c r="D81" s="98"/>
    </row>
    <row r="82" spans="2:4" ht="16.5" customHeight="1">
      <c r="B82" s="98"/>
      <c r="C82" s="98"/>
      <c r="D82" s="98"/>
    </row>
    <row r="83" spans="2:4" ht="16.5" customHeight="1">
      <c r="B83" s="98"/>
      <c r="C83" s="98"/>
      <c r="D83" s="98"/>
    </row>
    <row r="84" spans="2:4" ht="16.5" customHeight="1">
      <c r="B84" s="98"/>
      <c r="C84" s="98"/>
      <c r="D84" s="98"/>
    </row>
    <row r="85" spans="2:4" ht="16.5" customHeight="1">
      <c r="B85" s="98"/>
      <c r="C85" s="98"/>
      <c r="D85" s="98"/>
    </row>
    <row r="86" spans="2:4" ht="16.5" customHeight="1">
      <c r="B86" s="98"/>
      <c r="C86" s="98"/>
      <c r="D86" s="98"/>
    </row>
    <row r="87" spans="2:4" ht="16.5" customHeight="1">
      <c r="B87" s="98"/>
      <c r="C87" s="98"/>
      <c r="D87" s="98"/>
    </row>
    <row r="88" spans="2:4" ht="16.5" customHeight="1">
      <c r="B88" s="98"/>
      <c r="C88" s="98"/>
      <c r="D88" s="98"/>
    </row>
    <row r="89" spans="2:4" ht="16.5" customHeight="1">
      <c r="B89" s="98"/>
      <c r="C89" s="98"/>
      <c r="D89" s="98"/>
    </row>
    <row r="90" spans="2:4" ht="16.5" customHeight="1">
      <c r="B90" s="98"/>
      <c r="C90" s="98"/>
      <c r="D90" s="98"/>
    </row>
    <row r="91" spans="2:4" ht="16.5" customHeight="1">
      <c r="B91" s="98"/>
      <c r="C91" s="98"/>
      <c r="D91" s="98"/>
    </row>
    <row r="92" spans="2:4" ht="16.5" customHeight="1">
      <c r="B92" s="98"/>
      <c r="C92" s="98"/>
      <c r="D92" s="98"/>
    </row>
    <row r="93" spans="2:4" ht="16.5" customHeight="1">
      <c r="B93" s="98"/>
      <c r="C93" s="98"/>
      <c r="D93" s="98"/>
    </row>
    <row r="94" spans="2:4" ht="16.5" customHeight="1">
      <c r="B94" s="98"/>
      <c r="C94" s="98"/>
      <c r="D94" s="98"/>
    </row>
    <row r="95" spans="2:4" ht="16.5" customHeight="1">
      <c r="B95" s="98"/>
      <c r="C95" s="98"/>
      <c r="D95" s="98"/>
    </row>
    <row r="96" spans="2:4" ht="16.5" customHeight="1">
      <c r="B96" s="98"/>
      <c r="C96" s="98"/>
      <c r="D96" s="98"/>
    </row>
    <row r="97" spans="2:4" ht="16.5" customHeight="1">
      <c r="B97" s="98"/>
      <c r="C97" s="98"/>
      <c r="D97" s="98"/>
    </row>
    <row r="98" spans="2:4" ht="16.5" customHeight="1">
      <c r="B98" s="98"/>
      <c r="C98" s="98"/>
      <c r="D98" s="98"/>
    </row>
    <row r="99" spans="2:4" ht="16.5" customHeight="1">
      <c r="B99" s="98"/>
      <c r="C99" s="98"/>
      <c r="D99" s="98"/>
    </row>
    <row r="100" spans="2:4" ht="16.5" customHeight="1">
      <c r="B100" s="98"/>
      <c r="C100" s="98"/>
      <c r="D100" s="98"/>
    </row>
    <row r="101" spans="2:4" ht="16.5" customHeight="1">
      <c r="B101" s="98"/>
      <c r="C101" s="98"/>
      <c r="D101" s="98"/>
    </row>
    <row r="102" spans="2:4" ht="16.5" customHeight="1">
      <c r="B102" s="98"/>
      <c r="C102" s="98"/>
      <c r="D102" s="98"/>
    </row>
    <row r="103" spans="2:4" ht="16.5" customHeight="1">
      <c r="B103" s="98"/>
      <c r="C103" s="98"/>
      <c r="D103" s="98"/>
    </row>
    <row r="104" spans="2:4" ht="16.5" customHeight="1">
      <c r="B104" s="98"/>
      <c r="C104" s="98"/>
      <c r="D104" s="98"/>
    </row>
    <row r="105" spans="2:4" ht="16.5" customHeight="1">
      <c r="B105" s="98"/>
      <c r="C105" s="98"/>
      <c r="D105" s="98"/>
    </row>
    <row r="106" spans="2:4" ht="16.5" customHeight="1">
      <c r="B106" s="98"/>
      <c r="C106" s="98"/>
      <c r="D106" s="98"/>
    </row>
    <row r="107" spans="2:4" ht="14.25">
      <c r="B107" s="98"/>
      <c r="C107" s="98"/>
      <c r="D107" s="98"/>
    </row>
    <row r="108" spans="2:4" ht="14.25">
      <c r="B108" s="98"/>
      <c r="C108" s="98"/>
      <c r="D108" s="98"/>
    </row>
    <row r="109" spans="2:4" ht="14.25">
      <c r="B109" s="98"/>
      <c r="C109" s="98"/>
      <c r="D109" s="98"/>
    </row>
    <row r="110" spans="2:4" ht="14.25">
      <c r="B110" s="98"/>
      <c r="C110" s="98"/>
      <c r="D110" s="98"/>
    </row>
    <row r="111" spans="2:4" ht="14.25">
      <c r="B111" s="98"/>
      <c r="C111" s="98"/>
      <c r="D111" s="98"/>
    </row>
    <row r="112" spans="2:4" ht="14.25">
      <c r="B112" s="98"/>
      <c r="C112" s="98"/>
      <c r="D112" s="98"/>
    </row>
    <row r="113" spans="2:4" ht="14.25">
      <c r="B113" s="98"/>
      <c r="C113" s="98"/>
      <c r="D113" s="98"/>
    </row>
    <row r="114" spans="2:4" ht="14.25">
      <c r="B114" s="98"/>
      <c r="C114" s="98"/>
      <c r="D114" s="98"/>
    </row>
    <row r="115" spans="2:4" ht="14.25">
      <c r="B115" s="98"/>
      <c r="C115" s="98"/>
      <c r="D115" s="98"/>
    </row>
    <row r="116" spans="2:4" ht="14.25">
      <c r="B116" s="98"/>
      <c r="C116" s="98"/>
      <c r="D116" s="98"/>
    </row>
    <row r="117" spans="2:4" ht="14.25">
      <c r="B117" s="98"/>
      <c r="C117" s="98"/>
      <c r="D117" s="98"/>
    </row>
    <row r="118" spans="2:4" ht="14.25">
      <c r="B118" s="98"/>
      <c r="C118" s="98"/>
      <c r="D118" s="98"/>
    </row>
    <row r="119" spans="2:4" ht="14.25">
      <c r="B119" s="98"/>
      <c r="C119" s="98"/>
      <c r="D119" s="98"/>
    </row>
    <row r="120" spans="2:4" ht="14.25">
      <c r="B120" s="98"/>
      <c r="C120" s="98"/>
      <c r="D120" s="98"/>
    </row>
    <row r="121" spans="2:4" ht="14.25">
      <c r="B121" s="98"/>
      <c r="C121" s="98"/>
      <c r="D121" s="98"/>
    </row>
    <row r="122" spans="2:4" ht="14.25">
      <c r="B122" s="98"/>
      <c r="C122" s="98"/>
      <c r="D122" s="98"/>
    </row>
    <row r="123" spans="2:4" ht="14.25">
      <c r="B123" s="98"/>
      <c r="C123" s="98"/>
      <c r="D123" s="98"/>
    </row>
    <row r="124" spans="2:4" ht="14.25">
      <c r="B124" s="98"/>
      <c r="C124" s="98"/>
      <c r="D124" s="98"/>
    </row>
    <row r="125" spans="2:4" ht="14.25">
      <c r="B125" s="98"/>
      <c r="C125" s="98"/>
      <c r="D125" s="98"/>
    </row>
    <row r="126" spans="2:4" ht="14.25">
      <c r="B126" s="98"/>
      <c r="C126" s="98"/>
      <c r="D126" s="98"/>
    </row>
    <row r="127" spans="2:4" ht="14.25">
      <c r="B127" s="98"/>
      <c r="C127" s="98"/>
      <c r="D127" s="98"/>
    </row>
    <row r="128" spans="2:4" ht="14.25">
      <c r="B128" s="98"/>
      <c r="C128" s="98"/>
      <c r="D128" s="98"/>
    </row>
    <row r="129" spans="2:4" ht="14.25">
      <c r="B129" s="98"/>
      <c r="C129" s="98"/>
      <c r="D129" s="98"/>
    </row>
    <row r="130" spans="2:4" ht="14.25">
      <c r="B130" s="98"/>
      <c r="C130" s="98"/>
      <c r="D130" s="98"/>
    </row>
    <row r="131" spans="2:4" ht="14.25">
      <c r="B131" s="98"/>
      <c r="C131" s="98"/>
      <c r="D131" s="98"/>
    </row>
    <row r="132" spans="2:4" ht="14.25">
      <c r="B132" s="98"/>
      <c r="C132" s="98"/>
      <c r="D132" s="98"/>
    </row>
    <row r="133" spans="2:4" ht="14.25">
      <c r="B133" s="98"/>
      <c r="C133" s="98"/>
      <c r="D133" s="98"/>
    </row>
    <row r="134" spans="2:4" ht="14.25">
      <c r="B134" s="98"/>
      <c r="C134" s="98"/>
      <c r="D134" s="98"/>
    </row>
    <row r="135" spans="2:4" ht="14.25">
      <c r="B135" s="98"/>
      <c r="C135" s="98"/>
      <c r="D135" s="98"/>
    </row>
    <row r="136" spans="2:4" ht="14.25">
      <c r="B136" s="98"/>
      <c r="C136" s="98"/>
      <c r="D136" s="98"/>
    </row>
    <row r="137" spans="2:4" ht="14.25">
      <c r="B137" s="98"/>
      <c r="C137" s="98"/>
      <c r="D137" s="98"/>
    </row>
    <row r="138" spans="2:4" ht="14.25">
      <c r="B138" s="98"/>
      <c r="C138" s="98"/>
      <c r="D138" s="98"/>
    </row>
    <row r="139" spans="2:4" ht="14.25">
      <c r="B139" s="98"/>
      <c r="C139" s="98"/>
      <c r="D139" s="98"/>
    </row>
    <row r="140" spans="2:4" ht="14.25">
      <c r="B140" s="98"/>
      <c r="C140" s="98"/>
      <c r="D140" s="98"/>
    </row>
    <row r="141" spans="2:4" ht="14.25">
      <c r="B141" s="98"/>
      <c r="C141" s="98"/>
      <c r="D141" s="98"/>
    </row>
    <row r="142" spans="2:4" ht="14.25">
      <c r="B142" s="98"/>
      <c r="C142" s="98"/>
      <c r="D142" s="98"/>
    </row>
    <row r="143" spans="2:4" ht="14.25">
      <c r="B143" s="98"/>
      <c r="C143" s="98"/>
      <c r="D143" s="98"/>
    </row>
    <row r="144" spans="2:4" ht="14.25">
      <c r="B144" s="98"/>
      <c r="C144" s="98"/>
      <c r="D144" s="98"/>
    </row>
    <row r="145" spans="2:4" ht="14.25">
      <c r="B145" s="98"/>
      <c r="C145" s="98"/>
      <c r="D145" s="98"/>
    </row>
    <row r="146" spans="2:4" ht="14.25">
      <c r="B146" s="98"/>
      <c r="C146" s="98"/>
      <c r="D146" s="98"/>
    </row>
    <row r="147" spans="2:4" ht="14.25">
      <c r="B147" s="98"/>
      <c r="C147" s="98"/>
      <c r="D147" s="98"/>
    </row>
    <row r="148" spans="2:4" ht="14.25">
      <c r="B148" s="98"/>
      <c r="C148" s="98"/>
      <c r="D148" s="98"/>
    </row>
    <row r="149" spans="2:4" ht="14.25">
      <c r="B149" s="98"/>
      <c r="C149" s="98"/>
      <c r="D149" s="98"/>
    </row>
    <row r="150" spans="2:4" ht="14.25">
      <c r="B150" s="98"/>
      <c r="C150" s="98"/>
      <c r="D150" s="98"/>
    </row>
    <row r="151" spans="2:4" ht="14.25">
      <c r="B151" s="98"/>
      <c r="C151" s="98"/>
      <c r="D151" s="98"/>
    </row>
    <row r="152" spans="2:4" ht="14.25">
      <c r="B152" s="98"/>
      <c r="C152" s="98"/>
      <c r="D152" s="98"/>
    </row>
    <row r="153" spans="2:4" ht="14.25">
      <c r="B153" s="98"/>
      <c r="C153" s="98"/>
      <c r="D153" s="98"/>
    </row>
    <row r="154" spans="2:4" ht="14.25">
      <c r="B154" s="98"/>
      <c r="C154" s="98"/>
      <c r="D154" s="98"/>
    </row>
    <row r="155" spans="2:4" ht="14.25">
      <c r="B155" s="98"/>
      <c r="C155" s="98"/>
      <c r="D155" s="98"/>
    </row>
    <row r="156" spans="2:4" ht="14.25">
      <c r="B156" s="98"/>
      <c r="C156" s="98"/>
      <c r="D156" s="98"/>
    </row>
    <row r="157" spans="2:4" ht="14.25">
      <c r="B157" s="98"/>
      <c r="C157" s="98"/>
      <c r="D157" s="98"/>
    </row>
    <row r="158" spans="2:4" ht="14.25">
      <c r="B158" s="98"/>
      <c r="C158" s="98"/>
      <c r="D158" s="98"/>
    </row>
    <row r="159" spans="2:4" ht="14.25">
      <c r="B159" s="98"/>
      <c r="C159" s="98"/>
      <c r="D159" s="98"/>
    </row>
    <row r="160" spans="2:4" ht="14.25">
      <c r="B160" s="98"/>
      <c r="C160" s="98"/>
      <c r="D160" s="98"/>
    </row>
    <row r="161" spans="2:4" ht="14.25">
      <c r="B161" s="98"/>
      <c r="C161" s="98"/>
      <c r="D161" s="98"/>
    </row>
    <row r="162" spans="2:4" ht="14.25">
      <c r="B162" s="98"/>
      <c r="C162" s="98"/>
      <c r="D162" s="98"/>
    </row>
    <row r="163" spans="2:4" ht="14.25">
      <c r="B163" s="98"/>
      <c r="C163" s="98"/>
      <c r="D163" s="98"/>
    </row>
    <row r="164" spans="2:4" ht="14.25">
      <c r="B164" s="98"/>
      <c r="C164" s="98"/>
      <c r="D164" s="98"/>
    </row>
    <row r="165" spans="2:4" ht="14.25">
      <c r="B165" s="98"/>
      <c r="C165" s="98"/>
      <c r="D165" s="98"/>
    </row>
    <row r="166" spans="2:4" ht="14.25">
      <c r="B166" s="98"/>
      <c r="C166" s="98"/>
      <c r="D166" s="98"/>
    </row>
    <row r="167" spans="2:4" ht="14.25">
      <c r="B167" s="98"/>
      <c r="C167" s="98"/>
      <c r="D167" s="98"/>
    </row>
    <row r="168" spans="2:4" ht="14.25">
      <c r="B168" s="98"/>
      <c r="C168" s="98"/>
      <c r="D168" s="98"/>
    </row>
    <row r="169" spans="2:4" ht="14.25">
      <c r="B169" s="98"/>
      <c r="C169" s="98"/>
      <c r="D169" s="98"/>
    </row>
    <row r="170" spans="2:4" ht="14.25">
      <c r="B170" s="98"/>
      <c r="C170" s="98"/>
      <c r="D170" s="98"/>
    </row>
    <row r="171" spans="2:4" ht="14.25">
      <c r="B171" s="98"/>
      <c r="C171" s="98"/>
      <c r="D171" s="98"/>
    </row>
    <row r="172" spans="1:4" ht="14.25">
      <c r="A172" s="84"/>
      <c r="B172" s="98"/>
      <c r="C172" s="98"/>
      <c r="D172" s="98"/>
    </row>
    <row r="173" spans="1:4" ht="14.25">
      <c r="A173" s="105"/>
      <c r="B173" s="85"/>
      <c r="C173" s="85"/>
      <c r="D173" s="85"/>
    </row>
    <row r="174" spans="1:4" ht="14.25">
      <c r="A174" s="105"/>
      <c r="B174" s="85"/>
      <c r="C174" s="85"/>
      <c r="D174" s="85"/>
    </row>
    <row r="175" spans="1:4" ht="14.25">
      <c r="A175" s="105"/>
      <c r="B175" s="85"/>
      <c r="C175" s="85"/>
      <c r="D175" s="85"/>
    </row>
    <row r="176" spans="1:4" ht="14.25">
      <c r="A176" s="105"/>
      <c r="B176" s="85"/>
      <c r="C176" s="85"/>
      <c r="D176" s="85"/>
    </row>
  </sheetData>
  <sheetProtection/>
  <mergeCells count="1">
    <mergeCell ref="A2:D2"/>
  </mergeCells>
  <printOptions horizontalCentered="1"/>
  <pageMargins left="0.55" right="0.55" top="0.71" bottom="0.47" header="0.51" footer="0.65"/>
  <pageSetup horizontalDpi="600" verticalDpi="600" orientation="portrait" paperSize="9" scale="88"/>
  <headerFooter alignWithMargins="0">
    <oddHeader>&amp;R表12</oddHead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80"/>
  <sheetViews>
    <sheetView showZeros="0" view="pageBreakPreview" zoomScaleSheetLayoutView="100" workbookViewId="0" topLeftCell="A1">
      <pane ySplit="4" topLeftCell="A68" activePane="bottomLeft" state="frozen"/>
      <selection pane="bottomLeft" activeCell="B75" sqref="B75:B80"/>
    </sheetView>
  </sheetViews>
  <sheetFormatPr defaultColWidth="8.75390625" defaultRowHeight="14.25"/>
  <cols>
    <col min="1" max="1" width="47.75390625" style="70" customWidth="1"/>
    <col min="2" max="2" width="29.25390625" style="14" customWidth="1"/>
    <col min="3" max="32" width="9.00390625" style="70" bestFit="1" customWidth="1"/>
    <col min="33" max="16384" width="8.75390625" style="70" customWidth="1"/>
  </cols>
  <sheetData>
    <row r="1" spans="1:2" ht="15.75" customHeight="1">
      <c r="A1" s="168"/>
      <c r="B1" s="169"/>
    </row>
    <row r="2" spans="1:2" ht="39.75" customHeight="1">
      <c r="A2" s="170" t="s">
        <v>750</v>
      </c>
      <c r="B2" s="138"/>
    </row>
    <row r="3" spans="1:2" ht="17.25" customHeight="1">
      <c r="A3" s="171"/>
      <c r="B3" s="172" t="s">
        <v>42</v>
      </c>
    </row>
    <row r="4" spans="1:2" ht="15" customHeight="1">
      <c r="A4" s="173" t="s">
        <v>579</v>
      </c>
      <c r="B4" s="174" t="s">
        <v>46</v>
      </c>
    </row>
    <row r="5" spans="1:2" ht="15" customHeight="1">
      <c r="A5" s="175" t="s">
        <v>580</v>
      </c>
      <c r="B5" s="90"/>
    </row>
    <row r="6" spans="1:2" ht="15" customHeight="1">
      <c r="A6" s="216" t="s">
        <v>751</v>
      </c>
      <c r="B6" s="92"/>
    </row>
    <row r="7" spans="1:2" ht="15" customHeight="1">
      <c r="A7" s="216" t="s">
        <v>752</v>
      </c>
      <c r="B7" s="92"/>
    </row>
    <row r="8" spans="1:2" ht="15" customHeight="1">
      <c r="A8" s="216" t="s">
        <v>753</v>
      </c>
      <c r="B8" s="92"/>
    </row>
    <row r="9" spans="1:2" ht="15" customHeight="1">
      <c r="A9" s="177" t="s">
        <v>754</v>
      </c>
      <c r="B9" s="92"/>
    </row>
    <row r="10" spans="1:2" ht="15" customHeight="1">
      <c r="A10" s="175" t="s">
        <v>585</v>
      </c>
      <c r="B10" s="217">
        <f>SUM(B11:B20)</f>
        <v>5770</v>
      </c>
    </row>
    <row r="11" spans="1:2" ht="15" customHeight="1">
      <c r="A11" s="177" t="s">
        <v>755</v>
      </c>
      <c r="B11" s="218">
        <v>77</v>
      </c>
    </row>
    <row r="12" spans="1:2" ht="15" customHeight="1">
      <c r="A12" s="216" t="s">
        <v>756</v>
      </c>
      <c r="B12" s="218"/>
    </row>
    <row r="13" spans="1:2" ht="15" customHeight="1">
      <c r="A13" s="216" t="s">
        <v>757</v>
      </c>
      <c r="B13" s="218">
        <v>1</v>
      </c>
    </row>
    <row r="14" spans="1:2" ht="15" customHeight="1">
      <c r="A14" s="216" t="s">
        <v>758</v>
      </c>
      <c r="B14" s="218">
        <v>2</v>
      </c>
    </row>
    <row r="15" spans="1:2" ht="15" customHeight="1">
      <c r="A15" s="216" t="s">
        <v>759</v>
      </c>
      <c r="B15" s="218">
        <v>3696</v>
      </c>
    </row>
    <row r="16" spans="1:2" ht="15" customHeight="1">
      <c r="A16" s="216" t="s">
        <v>760</v>
      </c>
      <c r="B16" s="92"/>
    </row>
    <row r="17" spans="1:2" ht="15" customHeight="1">
      <c r="A17" s="216" t="s">
        <v>761</v>
      </c>
      <c r="B17" s="92"/>
    </row>
    <row r="18" spans="1:2" ht="15" customHeight="1">
      <c r="A18" s="216" t="s">
        <v>762</v>
      </c>
      <c r="B18" s="218"/>
    </row>
    <row r="19" spans="1:2" ht="15" customHeight="1">
      <c r="A19" s="216" t="s">
        <v>763</v>
      </c>
      <c r="B19" s="218">
        <v>68</v>
      </c>
    </row>
    <row r="20" spans="1:2" ht="15" customHeight="1">
      <c r="A20" s="216" t="s">
        <v>764</v>
      </c>
      <c r="B20" s="218">
        <v>1926</v>
      </c>
    </row>
    <row r="21" spans="1:2" ht="15" customHeight="1">
      <c r="A21" s="175" t="s">
        <v>596</v>
      </c>
      <c r="B21" s="217">
        <f>SUM(B22:B28)</f>
        <v>236639</v>
      </c>
    </row>
    <row r="22" spans="1:2" ht="15" customHeight="1">
      <c r="A22" s="216" t="s">
        <v>765</v>
      </c>
      <c r="B22" s="218">
        <v>939</v>
      </c>
    </row>
    <row r="23" spans="1:2" ht="15" customHeight="1">
      <c r="A23" s="216" t="s">
        <v>766</v>
      </c>
      <c r="B23" s="218">
        <v>26834</v>
      </c>
    </row>
    <row r="24" spans="1:2" ht="15" customHeight="1">
      <c r="A24" s="216" t="s">
        <v>767</v>
      </c>
      <c r="B24" s="92"/>
    </row>
    <row r="25" spans="1:2" ht="15" customHeight="1">
      <c r="A25" s="216" t="s">
        <v>768</v>
      </c>
      <c r="B25" s="218">
        <v>76914</v>
      </c>
    </row>
    <row r="26" spans="1:2" ht="15" customHeight="1">
      <c r="A26" s="216" t="s">
        <v>769</v>
      </c>
      <c r="B26" s="218">
        <v>741</v>
      </c>
    </row>
    <row r="27" spans="1:2" ht="15" customHeight="1">
      <c r="A27" s="216" t="s">
        <v>770</v>
      </c>
      <c r="B27" s="218">
        <v>24725</v>
      </c>
    </row>
    <row r="28" spans="1:2" ht="15" customHeight="1">
      <c r="A28" s="216" t="s">
        <v>771</v>
      </c>
      <c r="B28" s="218">
        <v>106486</v>
      </c>
    </row>
    <row r="29" spans="1:2" ht="15" customHeight="1">
      <c r="A29" s="175" t="s">
        <v>604</v>
      </c>
      <c r="B29" s="92"/>
    </row>
    <row r="30" spans="1:2" ht="15" customHeight="1">
      <c r="A30" s="216" t="s">
        <v>765</v>
      </c>
      <c r="B30" s="92"/>
    </row>
    <row r="31" spans="1:2" ht="15" customHeight="1">
      <c r="A31" s="216" t="s">
        <v>766</v>
      </c>
      <c r="B31" s="92"/>
    </row>
    <row r="32" spans="1:2" ht="15" customHeight="1">
      <c r="A32" s="216" t="s">
        <v>767</v>
      </c>
      <c r="B32" s="92"/>
    </row>
    <row r="33" spans="1:2" ht="15" customHeight="1">
      <c r="A33" s="216" t="s">
        <v>769</v>
      </c>
      <c r="B33" s="92"/>
    </row>
    <row r="34" spans="1:2" ht="15" customHeight="1">
      <c r="A34" s="216" t="s">
        <v>770</v>
      </c>
      <c r="B34" s="92"/>
    </row>
    <row r="35" spans="1:2" ht="15" customHeight="1">
      <c r="A35" s="177" t="s">
        <v>771</v>
      </c>
      <c r="B35" s="92"/>
    </row>
    <row r="36" spans="1:2" ht="15" customHeight="1">
      <c r="A36" s="175" t="s">
        <v>605</v>
      </c>
      <c r="B36" s="217">
        <f>SUM(B37:B39)</f>
        <v>14962</v>
      </c>
    </row>
    <row r="37" spans="1:2" ht="15" customHeight="1">
      <c r="A37" s="216" t="s">
        <v>772</v>
      </c>
      <c r="B37" s="218">
        <v>2839</v>
      </c>
    </row>
    <row r="38" spans="1:2" ht="15" customHeight="1">
      <c r="A38" s="216" t="s">
        <v>773</v>
      </c>
      <c r="B38" s="218">
        <v>7327</v>
      </c>
    </row>
    <row r="39" spans="1:2" ht="15" customHeight="1">
      <c r="A39" s="177" t="s">
        <v>774</v>
      </c>
      <c r="B39" s="218">
        <v>4796</v>
      </c>
    </row>
    <row r="40" spans="1:2" ht="15" customHeight="1">
      <c r="A40" s="175" t="s">
        <v>609</v>
      </c>
      <c r="B40" s="217">
        <f>SUM(B41:B42)</f>
        <v>44455</v>
      </c>
    </row>
    <row r="41" spans="1:2" ht="15" customHeight="1">
      <c r="A41" s="216" t="s">
        <v>775</v>
      </c>
      <c r="B41" s="218">
        <v>41407</v>
      </c>
    </row>
    <row r="42" spans="1:2" ht="15" customHeight="1">
      <c r="A42" s="216" t="s">
        <v>776</v>
      </c>
      <c r="B42" s="218">
        <v>3048</v>
      </c>
    </row>
    <row r="43" spans="1:2" ht="15" customHeight="1">
      <c r="A43" s="175" t="s">
        <v>612</v>
      </c>
      <c r="B43" s="217">
        <f>SUM(B44:B46)</f>
        <v>19</v>
      </c>
    </row>
    <row r="44" spans="1:2" ht="15" customHeight="1">
      <c r="A44" s="216" t="s">
        <v>777</v>
      </c>
      <c r="B44" s="92">
        <v>12</v>
      </c>
    </row>
    <row r="45" spans="1:2" ht="15" customHeight="1">
      <c r="A45" s="216" t="s">
        <v>778</v>
      </c>
      <c r="B45" s="92"/>
    </row>
    <row r="46" spans="1:2" ht="15" customHeight="1">
      <c r="A46" s="216" t="s">
        <v>779</v>
      </c>
      <c r="B46" s="218">
        <v>7</v>
      </c>
    </row>
    <row r="47" spans="1:2" ht="15" customHeight="1">
      <c r="A47" s="175" t="s">
        <v>616</v>
      </c>
      <c r="B47" s="92"/>
    </row>
    <row r="48" spans="1:2" ht="15" customHeight="1">
      <c r="A48" s="216" t="s">
        <v>780</v>
      </c>
      <c r="B48" s="92"/>
    </row>
    <row r="49" spans="1:2" ht="15" customHeight="1">
      <c r="A49" s="216" t="s">
        <v>781</v>
      </c>
      <c r="B49" s="92"/>
    </row>
    <row r="50" spans="1:2" ht="15" customHeight="1">
      <c r="A50" s="175" t="s">
        <v>619</v>
      </c>
      <c r="B50" s="217">
        <f>SUM(B51:B55)</f>
        <v>1800</v>
      </c>
    </row>
    <row r="51" spans="1:2" ht="15" customHeight="1">
      <c r="A51" s="216" t="s">
        <v>782</v>
      </c>
      <c r="B51" s="92">
        <v>260</v>
      </c>
    </row>
    <row r="52" spans="1:2" ht="15" customHeight="1">
      <c r="A52" s="216" t="s">
        <v>783</v>
      </c>
      <c r="B52" s="92"/>
    </row>
    <row r="53" spans="1:2" ht="15" customHeight="1">
      <c r="A53" s="216" t="s">
        <v>784</v>
      </c>
      <c r="B53" s="92"/>
    </row>
    <row r="54" spans="1:2" ht="15" customHeight="1">
      <c r="A54" s="216" t="s">
        <v>785</v>
      </c>
      <c r="B54" s="92"/>
    </row>
    <row r="55" spans="1:2" ht="15" customHeight="1">
      <c r="A55" s="216" t="s">
        <v>786</v>
      </c>
      <c r="B55" s="218">
        <v>1540</v>
      </c>
    </row>
    <row r="56" spans="1:2" ht="15" customHeight="1">
      <c r="A56" s="175" t="s">
        <v>625</v>
      </c>
      <c r="B56" s="92"/>
    </row>
    <row r="57" spans="1:2" ht="15" customHeight="1">
      <c r="A57" s="216" t="s">
        <v>787</v>
      </c>
      <c r="B57" s="92"/>
    </row>
    <row r="58" spans="1:2" ht="15" customHeight="1">
      <c r="A58" s="216" t="s">
        <v>788</v>
      </c>
      <c r="B58" s="92"/>
    </row>
    <row r="59" spans="1:2" ht="15" customHeight="1">
      <c r="A59" s="175" t="s">
        <v>628</v>
      </c>
      <c r="B59" s="90">
        <v>8285</v>
      </c>
    </row>
    <row r="60" spans="1:2" ht="15" customHeight="1">
      <c r="A60" s="219" t="s">
        <v>789</v>
      </c>
      <c r="B60" s="92">
        <v>8285</v>
      </c>
    </row>
    <row r="61" spans="1:2" ht="15" customHeight="1">
      <c r="A61" s="219" t="s">
        <v>790</v>
      </c>
      <c r="B61" s="92"/>
    </row>
    <row r="62" spans="1:2" ht="15" customHeight="1">
      <c r="A62" s="180" t="s">
        <v>791</v>
      </c>
      <c r="B62" s="92"/>
    </row>
    <row r="63" spans="1:2" ht="15" customHeight="1">
      <c r="A63" s="180" t="s">
        <v>792</v>
      </c>
      <c r="B63" s="92"/>
    </row>
    <row r="64" spans="1:2" ht="15" customHeight="1">
      <c r="A64" s="175" t="s">
        <v>793</v>
      </c>
      <c r="B64" s="92"/>
    </row>
    <row r="65" spans="1:2" ht="15" customHeight="1">
      <c r="A65" s="216" t="s">
        <v>794</v>
      </c>
      <c r="B65" s="92"/>
    </row>
    <row r="66" spans="1:2" ht="15" customHeight="1">
      <c r="A66" s="216" t="s">
        <v>795</v>
      </c>
      <c r="B66" s="92"/>
    </row>
    <row r="67" spans="1:2" ht="15" customHeight="1">
      <c r="A67" s="175" t="s">
        <v>796</v>
      </c>
      <c r="B67" s="92"/>
    </row>
    <row r="68" spans="1:2" ht="15" customHeight="1">
      <c r="A68" s="216" t="s">
        <v>797</v>
      </c>
      <c r="B68" s="92"/>
    </row>
    <row r="69" spans="1:2" ht="15" customHeight="1">
      <c r="A69" s="216" t="s">
        <v>798</v>
      </c>
      <c r="B69" s="92"/>
    </row>
    <row r="70" spans="1:2" ht="15" customHeight="1">
      <c r="A70" s="216" t="s">
        <v>799</v>
      </c>
      <c r="B70" s="92"/>
    </row>
    <row r="71" spans="1:2" ht="15" customHeight="1">
      <c r="A71" s="216" t="s">
        <v>800</v>
      </c>
      <c r="B71" s="92"/>
    </row>
    <row r="72" spans="1:2" ht="15" customHeight="1">
      <c r="A72" s="175" t="s">
        <v>801</v>
      </c>
      <c r="B72" s="92"/>
    </row>
    <row r="73" spans="1:2" ht="15" customHeight="1">
      <c r="A73" s="216" t="s">
        <v>802</v>
      </c>
      <c r="B73" s="92"/>
    </row>
    <row r="74" spans="1:2" ht="15" customHeight="1">
      <c r="A74" s="179" t="s">
        <v>803</v>
      </c>
      <c r="B74" s="92"/>
    </row>
    <row r="75" spans="1:2" ht="15" customHeight="1">
      <c r="A75" s="175" t="s">
        <v>633</v>
      </c>
      <c r="B75" s="217">
        <v>6500</v>
      </c>
    </row>
    <row r="76" spans="1:2" ht="15" customHeight="1">
      <c r="A76" s="179" t="s">
        <v>804</v>
      </c>
      <c r="B76" s="92"/>
    </row>
    <row r="77" spans="1:2" ht="15" customHeight="1">
      <c r="A77" s="179" t="s">
        <v>805</v>
      </c>
      <c r="B77" s="92"/>
    </row>
    <row r="78" spans="1:2" ht="15" customHeight="1">
      <c r="A78" s="179" t="s">
        <v>806</v>
      </c>
      <c r="B78" s="218"/>
    </row>
    <row r="79" spans="1:2" ht="15" customHeight="1">
      <c r="A79" s="219" t="s">
        <v>807</v>
      </c>
      <c r="B79" s="218">
        <v>6500</v>
      </c>
    </row>
    <row r="80" spans="1:2" ht="15" customHeight="1">
      <c r="A80" s="181" t="s">
        <v>808</v>
      </c>
      <c r="B80" s="217">
        <f>B5+B10+B21+B29+B36+B40+B43+B50+B56+B59+B64+B67+B72+B75</f>
        <v>318430</v>
      </c>
    </row>
  </sheetData>
  <sheetProtection/>
  <mergeCells count="1">
    <mergeCell ref="A2:B2"/>
  </mergeCells>
  <printOptions horizontalCentered="1"/>
  <pageMargins left="0.55" right="0.55" top="0.71" bottom="0.7900000000000001" header="0.51" footer="0.65"/>
  <pageSetup horizontalDpi="600" verticalDpi="600" orientation="portrait" paperSize="9"/>
  <headerFooter alignWithMargins="0">
    <oddHeader>&amp;R表13</oddHead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showZeros="0" view="pageBreakPreview" zoomScaleSheetLayoutView="100" workbookViewId="0" topLeftCell="A1">
      <pane ySplit="4" topLeftCell="A5" activePane="bottomLeft" state="frozen"/>
      <selection pane="bottomLeft" activeCell="G13" sqref="G13"/>
    </sheetView>
  </sheetViews>
  <sheetFormatPr defaultColWidth="9.00390625" defaultRowHeight="14.25"/>
  <cols>
    <col min="1" max="1" width="58.00390625" style="0" customWidth="1"/>
    <col min="2" max="2" width="28.75390625" style="0" customWidth="1"/>
  </cols>
  <sheetData>
    <row r="1" spans="1:6" ht="21" customHeight="1">
      <c r="A1" s="154"/>
      <c r="B1" s="154"/>
      <c r="C1" s="154"/>
      <c r="D1" s="154"/>
      <c r="E1" s="154"/>
      <c r="F1" s="154"/>
    </row>
    <row r="2" spans="1:6" ht="51" customHeight="1">
      <c r="A2" s="206" t="s">
        <v>809</v>
      </c>
      <c r="B2" s="207"/>
      <c r="C2" s="157"/>
      <c r="D2" s="157"/>
      <c r="E2" s="154"/>
      <c r="F2" s="154"/>
    </row>
    <row r="3" spans="1:6" ht="21" customHeight="1">
      <c r="A3" s="158"/>
      <c r="B3" s="159" t="s">
        <v>42</v>
      </c>
      <c r="C3" s="160"/>
      <c r="D3" s="160"/>
      <c r="E3" s="154"/>
      <c r="F3" s="154"/>
    </row>
    <row r="4" spans="1:6" ht="23.25" customHeight="1">
      <c r="A4" s="161" t="s">
        <v>810</v>
      </c>
      <c r="B4" s="208" t="s">
        <v>811</v>
      </c>
      <c r="C4" s="162"/>
      <c r="D4" s="162"/>
      <c r="E4" s="162"/>
      <c r="F4" s="162"/>
    </row>
    <row r="5" spans="1:6" ht="23.25" customHeight="1">
      <c r="A5" s="165" t="s">
        <v>812</v>
      </c>
      <c r="B5" s="209">
        <v>0</v>
      </c>
      <c r="C5" s="162"/>
      <c r="D5" s="162"/>
      <c r="E5" s="162"/>
      <c r="F5" s="162"/>
    </row>
    <row r="6" spans="1:6" ht="23.25" customHeight="1">
      <c r="A6" s="163" t="s">
        <v>813</v>
      </c>
      <c r="B6" s="210"/>
      <c r="C6" s="162"/>
      <c r="D6" s="162"/>
      <c r="E6" s="162"/>
      <c r="F6" s="162"/>
    </row>
    <row r="7" spans="1:6" ht="23.25" customHeight="1">
      <c r="A7" s="211"/>
      <c r="B7" s="210"/>
      <c r="C7" s="162"/>
      <c r="D7" s="162"/>
      <c r="E7" s="162"/>
      <c r="F7" s="162"/>
    </row>
    <row r="8" spans="1:5" ht="23.25" customHeight="1">
      <c r="A8" s="212" t="s">
        <v>814</v>
      </c>
      <c r="B8" s="210"/>
      <c r="C8" s="213"/>
      <c r="D8" s="213"/>
      <c r="E8" s="213"/>
    </row>
    <row r="9" spans="1:6" ht="23.25" customHeight="1">
      <c r="A9" s="211"/>
      <c r="B9" s="210"/>
      <c r="C9" s="162"/>
      <c r="D9" s="162"/>
      <c r="E9" s="162"/>
      <c r="F9" s="162"/>
    </row>
    <row r="10" spans="1:6" ht="23.25" customHeight="1">
      <c r="A10" s="212" t="s">
        <v>815</v>
      </c>
      <c r="B10" s="210"/>
      <c r="C10" s="213"/>
      <c r="D10" s="213"/>
      <c r="E10" s="213"/>
      <c r="F10" s="213"/>
    </row>
    <row r="11" spans="1:6" ht="23.25" customHeight="1">
      <c r="A11" s="211"/>
      <c r="B11" s="210"/>
      <c r="C11" s="162"/>
      <c r="D11" s="162"/>
      <c r="E11" s="162"/>
      <c r="F11" s="162"/>
    </row>
    <row r="12" spans="1:6" ht="23.25" customHeight="1">
      <c r="A12" s="212" t="s">
        <v>816</v>
      </c>
      <c r="B12" s="210"/>
      <c r="C12" s="213"/>
      <c r="D12" s="213"/>
      <c r="E12" s="213"/>
      <c r="F12" s="213"/>
    </row>
    <row r="13" spans="1:6" ht="23.25" customHeight="1">
      <c r="A13" s="211"/>
      <c r="B13" s="210"/>
      <c r="C13" s="162"/>
      <c r="D13" s="162"/>
      <c r="E13" s="162"/>
      <c r="F13" s="162"/>
    </row>
    <row r="14" spans="1:6" ht="23.25" customHeight="1">
      <c r="A14" s="212" t="s">
        <v>817</v>
      </c>
      <c r="B14" s="210"/>
      <c r="C14" s="213"/>
      <c r="D14" s="213"/>
      <c r="E14" s="213"/>
      <c r="F14" s="213"/>
    </row>
    <row r="15" spans="1:6" ht="23.25" customHeight="1">
      <c r="A15" s="211"/>
      <c r="B15" s="210"/>
      <c r="C15" s="162"/>
      <c r="D15" s="162"/>
      <c r="E15" s="162"/>
      <c r="F15" s="162"/>
    </row>
    <row r="16" spans="1:2" ht="23.25" customHeight="1">
      <c r="A16" s="214" t="s">
        <v>818</v>
      </c>
      <c r="B16" s="215"/>
    </row>
    <row r="17" ht="23.25" customHeight="1"/>
    <row r="18" ht="23.25" customHeight="1"/>
  </sheetData>
  <sheetProtection/>
  <mergeCells count="1">
    <mergeCell ref="A2:B2"/>
  </mergeCells>
  <printOptions horizontalCentered="1"/>
  <pageMargins left="0.55" right="0.55" top="0.59" bottom="0.59" header="0.51" footer="0.65"/>
  <pageSetup horizontalDpi="600" verticalDpi="600" orientation="portrait" paperSize="9" scale="98"/>
  <headerFooter alignWithMargins="0">
    <oddHeader>&amp;R表14</oddHead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0"/>
  <sheetViews>
    <sheetView showZeros="0" view="pageBreakPreview" zoomScaleSheetLayoutView="100" workbookViewId="0" topLeftCell="A1">
      <pane ySplit="4" topLeftCell="A50" activePane="bottomLeft" state="frozen"/>
      <selection pane="bottomLeft" activeCell="A53" sqref="A53"/>
    </sheetView>
  </sheetViews>
  <sheetFormatPr defaultColWidth="9.00390625" defaultRowHeight="14.25"/>
  <cols>
    <col min="1" max="1" width="51.125" style="70" customWidth="1"/>
    <col min="2" max="2" width="14.125" style="14" customWidth="1"/>
    <col min="3" max="3" width="17.875" style="14" customWidth="1"/>
    <col min="4" max="4" width="14.50390625" style="14" customWidth="1"/>
    <col min="5" max="16384" width="9.00390625" style="70" customWidth="1"/>
  </cols>
  <sheetData>
    <row r="1" spans="1:4" ht="6.75" customHeight="1">
      <c r="A1" s="96"/>
      <c r="B1" s="98"/>
      <c r="C1" s="98"/>
      <c r="D1" s="98"/>
    </row>
    <row r="2" spans="1:4" ht="42" customHeight="1">
      <c r="A2" s="199" t="s">
        <v>819</v>
      </c>
      <c r="B2" s="200"/>
      <c r="C2" s="200"/>
      <c r="D2" s="200"/>
    </row>
    <row r="3" spans="1:4" ht="12.75" customHeight="1">
      <c r="A3" s="99"/>
      <c r="B3" s="86"/>
      <c r="C3" s="86"/>
      <c r="D3" s="201" t="s">
        <v>42</v>
      </c>
    </row>
    <row r="4" spans="1:4" ht="15" customHeight="1">
      <c r="A4" s="87" t="s">
        <v>662</v>
      </c>
      <c r="B4" s="88" t="s">
        <v>44</v>
      </c>
      <c r="C4" s="88" t="s">
        <v>45</v>
      </c>
      <c r="D4" s="88" t="s">
        <v>46</v>
      </c>
    </row>
    <row r="5" spans="1:4" ht="15" customHeight="1">
      <c r="A5" s="95" t="s">
        <v>820</v>
      </c>
      <c r="B5" s="90">
        <f>B6+B9+B18+B41+B42+B43+B53+B56</f>
        <v>322063</v>
      </c>
      <c r="C5" s="90">
        <f>C6+C9+C18+C41+C42+C43+C53+C56</f>
        <v>327001</v>
      </c>
      <c r="D5" s="90">
        <f>D6+D9+D18+D41+D42+D43+D53+D56</f>
        <v>318430</v>
      </c>
    </row>
    <row r="6" spans="1:4" ht="15" customHeight="1">
      <c r="A6" s="202" t="s">
        <v>821</v>
      </c>
      <c r="B6" s="176"/>
      <c r="C6" s="90">
        <v>3</v>
      </c>
      <c r="D6" s="90">
        <v>19</v>
      </c>
    </row>
    <row r="7" spans="1:4" ht="15" customHeight="1">
      <c r="A7" s="203" t="s">
        <v>822</v>
      </c>
      <c r="B7" s="178"/>
      <c r="C7" s="92">
        <v>3</v>
      </c>
      <c r="D7" s="92">
        <v>19</v>
      </c>
    </row>
    <row r="8" spans="1:4" ht="15" customHeight="1">
      <c r="A8" s="203" t="s">
        <v>823</v>
      </c>
      <c r="B8" s="178"/>
      <c r="C8" s="92">
        <v>3</v>
      </c>
      <c r="D8" s="92">
        <v>19</v>
      </c>
    </row>
    <row r="9" spans="1:4" ht="15" customHeight="1">
      <c r="A9" s="202" t="s">
        <v>824</v>
      </c>
      <c r="B9" s="176"/>
      <c r="C9" s="176">
        <v>671</v>
      </c>
      <c r="D9" s="90">
        <f>D10+D14</f>
        <v>1125</v>
      </c>
    </row>
    <row r="10" spans="1:4" ht="15" customHeight="1">
      <c r="A10" s="203" t="s">
        <v>825</v>
      </c>
      <c r="B10" s="178"/>
      <c r="C10" s="178">
        <v>23</v>
      </c>
      <c r="D10" s="92">
        <v>464</v>
      </c>
    </row>
    <row r="11" spans="1:4" ht="15" customHeight="1">
      <c r="A11" s="203" t="s">
        <v>826</v>
      </c>
      <c r="B11" s="178"/>
      <c r="C11" s="178"/>
      <c r="D11" s="92">
        <v>311</v>
      </c>
    </row>
    <row r="12" spans="1:4" ht="15" customHeight="1">
      <c r="A12" s="203" t="s">
        <v>827</v>
      </c>
      <c r="B12" s="178"/>
      <c r="C12" s="178"/>
      <c r="D12" s="92">
        <v>133</v>
      </c>
    </row>
    <row r="13" spans="1:4" ht="15" customHeight="1">
      <c r="A13" s="203" t="s">
        <v>828</v>
      </c>
      <c r="B13" s="178"/>
      <c r="C13" s="178">
        <v>23</v>
      </c>
      <c r="D13" s="92">
        <v>20</v>
      </c>
    </row>
    <row r="14" spans="1:4" ht="15" customHeight="1">
      <c r="A14" s="203" t="s">
        <v>829</v>
      </c>
      <c r="B14" s="178"/>
      <c r="C14" s="178">
        <v>648</v>
      </c>
      <c r="D14" s="92">
        <v>661</v>
      </c>
    </row>
    <row r="15" spans="1:4" ht="15" customHeight="1">
      <c r="A15" s="203" t="s">
        <v>826</v>
      </c>
      <c r="B15" s="178"/>
      <c r="C15" s="178">
        <v>301</v>
      </c>
      <c r="D15" s="92">
        <v>182</v>
      </c>
    </row>
    <row r="16" spans="1:4" ht="15" customHeight="1">
      <c r="A16" s="203" t="s">
        <v>827</v>
      </c>
      <c r="B16" s="178"/>
      <c r="C16" s="178"/>
      <c r="D16" s="92">
        <v>253</v>
      </c>
    </row>
    <row r="17" spans="1:4" ht="15" customHeight="1">
      <c r="A17" s="203" t="s">
        <v>830</v>
      </c>
      <c r="B17" s="178"/>
      <c r="C17" s="178">
        <v>347</v>
      </c>
      <c r="D17" s="92">
        <v>226</v>
      </c>
    </row>
    <row r="18" spans="1:4" ht="15" customHeight="1">
      <c r="A18" s="202" t="s">
        <v>831</v>
      </c>
      <c r="B18" s="90">
        <f>B19+B31+B32+B37</f>
        <v>312366</v>
      </c>
      <c r="C18" s="90">
        <f>C19+C31+C32+C37</f>
        <v>311055</v>
      </c>
      <c r="D18" s="90">
        <f>D19+D31+D32+D37</f>
        <v>302965</v>
      </c>
    </row>
    <row r="19" spans="1:4" ht="15" customHeight="1">
      <c r="A19" s="203" t="s">
        <v>832</v>
      </c>
      <c r="B19" s="92">
        <f>SUM(B20:B30)</f>
        <v>295578</v>
      </c>
      <c r="C19" s="92">
        <f>SUM(C20:C30)</f>
        <v>268279</v>
      </c>
      <c r="D19" s="92">
        <v>263143</v>
      </c>
    </row>
    <row r="20" spans="1:4" ht="15" customHeight="1">
      <c r="A20" s="203" t="s">
        <v>833</v>
      </c>
      <c r="B20" s="92">
        <v>131414</v>
      </c>
      <c r="C20" s="92">
        <v>98085</v>
      </c>
      <c r="D20" s="92">
        <v>92309</v>
      </c>
    </row>
    <row r="21" spans="1:4" ht="15" customHeight="1">
      <c r="A21" s="203" t="s">
        <v>834</v>
      </c>
      <c r="B21" s="92">
        <v>15000</v>
      </c>
      <c r="C21" s="92">
        <v>3611</v>
      </c>
      <c r="D21" s="92">
        <v>10914</v>
      </c>
    </row>
    <row r="22" spans="1:4" ht="15" customHeight="1">
      <c r="A22" s="203" t="s">
        <v>835</v>
      </c>
      <c r="B22" s="92">
        <v>37305</v>
      </c>
      <c r="C22" s="92">
        <v>48188</v>
      </c>
      <c r="D22" s="92">
        <v>45225</v>
      </c>
    </row>
    <row r="23" spans="1:4" ht="15" customHeight="1">
      <c r="A23" s="203" t="s">
        <v>836</v>
      </c>
      <c r="B23" s="92">
        <v>71525</v>
      </c>
      <c r="C23" s="92">
        <v>93023</v>
      </c>
      <c r="D23" s="92">
        <v>90431</v>
      </c>
    </row>
    <row r="24" spans="1:4" ht="15" customHeight="1">
      <c r="A24" s="203" t="s">
        <v>837</v>
      </c>
      <c r="B24" s="92">
        <v>130</v>
      </c>
      <c r="C24" s="92">
        <v>122</v>
      </c>
      <c r="D24" s="92">
        <v>122</v>
      </c>
    </row>
    <row r="25" spans="1:4" ht="15" customHeight="1">
      <c r="A25" s="203" t="s">
        <v>838</v>
      </c>
      <c r="B25" s="92">
        <v>1889</v>
      </c>
      <c r="C25" s="92">
        <v>1365</v>
      </c>
      <c r="D25" s="92">
        <v>1302</v>
      </c>
    </row>
    <row r="26" spans="1:4" ht="15" customHeight="1">
      <c r="A26" s="203" t="s">
        <v>839</v>
      </c>
      <c r="B26" s="92">
        <v>45</v>
      </c>
      <c r="C26" s="92"/>
      <c r="D26" s="92">
        <v>0</v>
      </c>
    </row>
    <row r="27" spans="1:4" ht="15" customHeight="1">
      <c r="A27" s="203" t="s">
        <v>840</v>
      </c>
      <c r="B27" s="92">
        <v>85</v>
      </c>
      <c r="C27" s="92">
        <v>85</v>
      </c>
      <c r="D27" s="92">
        <v>84</v>
      </c>
    </row>
    <row r="28" spans="1:4" ht="15" customHeight="1">
      <c r="A28" s="203" t="s">
        <v>841</v>
      </c>
      <c r="B28" s="92">
        <v>150</v>
      </c>
      <c r="C28" s="92"/>
      <c r="D28" s="92"/>
    </row>
    <row r="29" spans="1:4" ht="15" customHeight="1">
      <c r="A29" s="203" t="s">
        <v>842</v>
      </c>
      <c r="B29" s="178">
        <v>300</v>
      </c>
      <c r="C29" s="92"/>
      <c r="D29" s="92"/>
    </row>
    <row r="30" spans="1:4" ht="15" customHeight="1">
      <c r="A30" s="203" t="s">
        <v>843</v>
      </c>
      <c r="B30" s="92">
        <v>37735</v>
      </c>
      <c r="C30" s="92">
        <v>23800</v>
      </c>
      <c r="D30" s="92">
        <v>22756</v>
      </c>
    </row>
    <row r="31" spans="1:4" ht="15" customHeight="1">
      <c r="A31" s="203" t="s">
        <v>844</v>
      </c>
      <c r="B31" s="92">
        <v>4241</v>
      </c>
      <c r="C31" s="92">
        <v>16047</v>
      </c>
      <c r="D31" s="92">
        <v>14754</v>
      </c>
    </row>
    <row r="32" spans="1:4" ht="15" customHeight="1">
      <c r="A32" s="203" t="s">
        <v>845</v>
      </c>
      <c r="B32" s="92">
        <f>SUM(B33:B36)</f>
        <v>8095</v>
      </c>
      <c r="C32" s="92">
        <f>SUM(C33:C36)</f>
        <v>20935</v>
      </c>
      <c r="D32" s="92">
        <v>19482</v>
      </c>
    </row>
    <row r="33" spans="1:4" ht="15" customHeight="1">
      <c r="A33" s="203" t="s">
        <v>846</v>
      </c>
      <c r="B33" s="92">
        <v>1568</v>
      </c>
      <c r="C33" s="92">
        <v>1921</v>
      </c>
      <c r="D33" s="92">
        <v>1777</v>
      </c>
    </row>
    <row r="34" spans="1:4" ht="15" customHeight="1">
      <c r="A34" s="203" t="s">
        <v>847</v>
      </c>
      <c r="B34" s="92">
        <v>5458</v>
      </c>
      <c r="C34" s="92">
        <v>12919</v>
      </c>
      <c r="D34" s="92">
        <v>12256</v>
      </c>
    </row>
    <row r="35" spans="1:4" ht="15" customHeight="1">
      <c r="A35" s="203" t="s">
        <v>848</v>
      </c>
      <c r="B35" s="92">
        <v>15</v>
      </c>
      <c r="C35" s="92">
        <v>14</v>
      </c>
      <c r="D35" s="92">
        <v>14</v>
      </c>
    </row>
    <row r="36" spans="1:4" ht="15" customHeight="1">
      <c r="A36" s="203" t="s">
        <v>849</v>
      </c>
      <c r="B36" s="92">
        <v>1054</v>
      </c>
      <c r="C36" s="92">
        <v>6081</v>
      </c>
      <c r="D36" s="92">
        <v>5435</v>
      </c>
    </row>
    <row r="37" spans="1:4" ht="15" customHeight="1">
      <c r="A37" s="203" t="s">
        <v>850</v>
      </c>
      <c r="B37" s="92">
        <f>SUM(B38:B40)</f>
        <v>4452</v>
      </c>
      <c r="C37" s="92">
        <f>SUM(C38:C40)</f>
        <v>5794</v>
      </c>
      <c r="D37" s="92">
        <v>5586</v>
      </c>
    </row>
    <row r="38" spans="1:4" ht="15" customHeight="1">
      <c r="A38" s="203" t="s">
        <v>851</v>
      </c>
      <c r="B38" s="92">
        <v>4452</v>
      </c>
      <c r="C38" s="92">
        <v>5103</v>
      </c>
      <c r="D38" s="92">
        <v>5008</v>
      </c>
    </row>
    <row r="39" spans="1:4" ht="15" customHeight="1">
      <c r="A39" s="203" t="s">
        <v>852</v>
      </c>
      <c r="B39" s="92"/>
      <c r="C39" s="92"/>
      <c r="D39" s="92"/>
    </row>
    <row r="40" spans="1:4" ht="15" customHeight="1">
      <c r="A40" s="203" t="s">
        <v>853</v>
      </c>
      <c r="B40" s="92"/>
      <c r="C40" s="92">
        <v>691</v>
      </c>
      <c r="D40" s="92">
        <v>578</v>
      </c>
    </row>
    <row r="41" spans="1:4" ht="15" customHeight="1">
      <c r="A41" s="202" t="s">
        <v>854</v>
      </c>
      <c r="B41" s="176"/>
      <c r="C41" s="176">
        <v>64</v>
      </c>
      <c r="D41" s="176">
        <v>64</v>
      </c>
    </row>
    <row r="42" spans="1:4" ht="15" customHeight="1">
      <c r="A42" s="202" t="s">
        <v>855</v>
      </c>
      <c r="B42" s="176"/>
      <c r="C42" s="176"/>
      <c r="D42" s="176"/>
    </row>
    <row r="43" spans="1:4" ht="15" customHeight="1">
      <c r="A43" s="202" t="s">
        <v>856</v>
      </c>
      <c r="B43" s="90">
        <v>1410</v>
      </c>
      <c r="C43" s="90">
        <f>C44+C46+C48</f>
        <v>6924</v>
      </c>
      <c r="D43" s="90">
        <f>D44+D46+D48</f>
        <v>5973</v>
      </c>
    </row>
    <row r="44" spans="1:4" ht="15" customHeight="1">
      <c r="A44" s="203" t="s">
        <v>857</v>
      </c>
      <c r="B44" s="178"/>
      <c r="C44" s="178">
        <v>2578</v>
      </c>
      <c r="D44" s="92">
        <v>2379</v>
      </c>
    </row>
    <row r="45" spans="1:4" ht="15" customHeight="1">
      <c r="A45" s="203" t="s">
        <v>858</v>
      </c>
      <c r="B45" s="178"/>
      <c r="C45" s="178">
        <v>2578</v>
      </c>
      <c r="D45" s="92">
        <v>2379</v>
      </c>
    </row>
    <row r="46" spans="1:4" ht="15" customHeight="1">
      <c r="A46" s="203" t="s">
        <v>859</v>
      </c>
      <c r="B46" s="178"/>
      <c r="C46" s="178">
        <v>5</v>
      </c>
      <c r="D46" s="92">
        <v>35</v>
      </c>
    </row>
    <row r="47" spans="1:4" ht="15" customHeight="1">
      <c r="A47" s="203" t="s">
        <v>860</v>
      </c>
      <c r="B47" s="178"/>
      <c r="C47" s="178">
        <v>5</v>
      </c>
      <c r="D47" s="92">
        <v>35</v>
      </c>
    </row>
    <row r="48" spans="1:4" ht="15" customHeight="1">
      <c r="A48" s="203" t="s">
        <v>861</v>
      </c>
      <c r="B48" s="92">
        <f>SUM(B49:B51)</f>
        <v>1410</v>
      </c>
      <c r="C48" s="92">
        <f>SUM(C49:C51)</f>
        <v>4341</v>
      </c>
      <c r="D48" s="92">
        <f>SUM(D49:D52)</f>
        <v>3559</v>
      </c>
    </row>
    <row r="49" spans="1:4" ht="15" customHeight="1">
      <c r="A49" s="203" t="s">
        <v>862</v>
      </c>
      <c r="B49" s="92">
        <v>1129</v>
      </c>
      <c r="C49" s="92">
        <v>3600</v>
      </c>
      <c r="D49" s="92">
        <v>3160</v>
      </c>
    </row>
    <row r="50" spans="1:4" ht="15" customHeight="1">
      <c r="A50" s="203" t="s">
        <v>863</v>
      </c>
      <c r="B50" s="92">
        <v>264</v>
      </c>
      <c r="C50" s="92">
        <v>724</v>
      </c>
      <c r="D50" s="92">
        <v>604</v>
      </c>
    </row>
    <row r="51" spans="1:4" ht="15" customHeight="1">
      <c r="A51" s="203" t="s">
        <v>864</v>
      </c>
      <c r="B51" s="178">
        <v>17</v>
      </c>
      <c r="C51" s="178">
        <v>17</v>
      </c>
      <c r="D51" s="92">
        <v>17</v>
      </c>
    </row>
    <row r="52" spans="1:4" ht="15" customHeight="1">
      <c r="A52" s="203" t="s">
        <v>865</v>
      </c>
      <c r="B52" s="178"/>
      <c r="C52" s="178"/>
      <c r="D52" s="92">
        <v>-222</v>
      </c>
    </row>
    <row r="53" spans="1:4" ht="15" customHeight="1">
      <c r="A53" s="202" t="s">
        <v>866</v>
      </c>
      <c r="B53" s="90">
        <v>8286</v>
      </c>
      <c r="C53" s="90">
        <v>8284</v>
      </c>
      <c r="D53" s="90">
        <v>8284</v>
      </c>
    </row>
    <row r="54" spans="1:4" ht="15" customHeight="1">
      <c r="A54" s="203" t="s">
        <v>867</v>
      </c>
      <c r="B54" s="92">
        <v>8286</v>
      </c>
      <c r="C54" s="92">
        <v>8284</v>
      </c>
      <c r="D54" s="92">
        <v>8284</v>
      </c>
    </row>
    <row r="55" spans="1:4" ht="15" customHeight="1">
      <c r="A55" s="203" t="s">
        <v>868</v>
      </c>
      <c r="B55" s="92">
        <v>8286</v>
      </c>
      <c r="C55" s="92">
        <v>8284</v>
      </c>
      <c r="D55" s="92">
        <v>8284</v>
      </c>
    </row>
    <row r="56" spans="1:4" ht="13.5" customHeight="1">
      <c r="A56" s="202" t="s">
        <v>869</v>
      </c>
      <c r="B56" s="176">
        <v>1</v>
      </c>
      <c r="C56" s="90"/>
      <c r="D56" s="90"/>
    </row>
    <row r="57" spans="1:4" ht="15" customHeight="1">
      <c r="A57" s="93" t="s">
        <v>870</v>
      </c>
      <c r="B57" s="178">
        <v>1</v>
      </c>
      <c r="C57" s="92"/>
      <c r="D57" s="92"/>
    </row>
    <row r="58" spans="1:4" ht="15" customHeight="1">
      <c r="A58" s="203" t="s">
        <v>871</v>
      </c>
      <c r="B58" s="178">
        <v>1</v>
      </c>
      <c r="C58" s="92"/>
      <c r="D58" s="92"/>
    </row>
    <row r="59" spans="1:4" ht="15" customHeight="1">
      <c r="A59" s="204"/>
      <c r="B59" s="205"/>
      <c r="C59" s="205"/>
      <c r="D59" s="205"/>
    </row>
    <row r="60" spans="1:4" ht="15" customHeight="1">
      <c r="A60" s="84"/>
      <c r="B60" s="98"/>
      <c r="C60" s="98"/>
      <c r="D60" s="98"/>
    </row>
    <row r="61" spans="1:4" ht="15" customHeight="1">
      <c r="A61" s="84"/>
      <c r="B61" s="98"/>
      <c r="C61" s="98"/>
      <c r="D61" s="98"/>
    </row>
    <row r="62" spans="1:4" ht="15" customHeight="1">
      <c r="A62" s="84"/>
      <c r="B62" s="98"/>
      <c r="C62" s="98"/>
      <c r="D62" s="98"/>
    </row>
    <row r="63" spans="1:4" ht="15" customHeight="1">
      <c r="A63" s="84"/>
      <c r="B63" s="98"/>
      <c r="C63" s="98"/>
      <c r="D63" s="98"/>
    </row>
    <row r="64" spans="1:4" ht="15" customHeight="1">
      <c r="A64" s="84"/>
      <c r="B64" s="98"/>
      <c r="C64" s="98"/>
      <c r="D64" s="98"/>
    </row>
    <row r="65" spans="1:4" ht="15" customHeight="1">
      <c r="A65" s="84"/>
      <c r="B65" s="85"/>
      <c r="C65" s="85"/>
      <c r="D65" s="85"/>
    </row>
    <row r="66" spans="1:4" ht="15" customHeight="1">
      <c r="A66" s="84"/>
      <c r="B66" s="85"/>
      <c r="C66" s="85"/>
      <c r="D66" s="85"/>
    </row>
    <row r="67" spans="1:4" ht="15" customHeight="1">
      <c r="A67" s="84"/>
      <c r="B67" s="85"/>
      <c r="C67" s="85"/>
      <c r="D67" s="85"/>
    </row>
    <row r="68" spans="1:4" ht="15" customHeight="1">
      <c r="A68" s="84"/>
      <c r="B68" s="85"/>
      <c r="C68" s="85"/>
      <c r="D68" s="85"/>
    </row>
    <row r="69" spans="1:4" ht="15" customHeight="1">
      <c r="A69" s="84"/>
      <c r="B69" s="85"/>
      <c r="C69" s="85"/>
      <c r="D69" s="85"/>
    </row>
    <row r="70" spans="1:4" ht="15" customHeight="1">
      <c r="A70" s="84"/>
      <c r="B70" s="85"/>
      <c r="C70" s="85"/>
      <c r="D70" s="85"/>
    </row>
    <row r="71" spans="2:4" ht="15" customHeight="1">
      <c r="B71" s="85"/>
      <c r="C71" s="85"/>
      <c r="D71" s="85"/>
    </row>
    <row r="72" spans="2:4" ht="15" customHeight="1">
      <c r="B72" s="85"/>
      <c r="C72" s="85"/>
      <c r="D72" s="85"/>
    </row>
    <row r="73" spans="2:4" ht="15" customHeight="1">
      <c r="B73" s="98"/>
      <c r="C73" s="98"/>
      <c r="D73" s="98"/>
    </row>
    <row r="74" spans="2:4" ht="15" customHeight="1">
      <c r="B74" s="98"/>
      <c r="C74" s="98"/>
      <c r="D74" s="98"/>
    </row>
    <row r="75" spans="2:4" ht="15" customHeight="1">
      <c r="B75" s="98"/>
      <c r="C75" s="98"/>
      <c r="D75" s="98"/>
    </row>
    <row r="76" spans="2:4" ht="15" customHeight="1">
      <c r="B76" s="98"/>
      <c r="C76" s="98"/>
      <c r="D76" s="98"/>
    </row>
    <row r="77" spans="2:4" ht="15" customHeight="1">
      <c r="B77" s="98"/>
      <c r="C77" s="98"/>
      <c r="D77" s="98"/>
    </row>
    <row r="78" spans="2:4" ht="15" customHeight="1">
      <c r="B78" s="98"/>
      <c r="C78" s="98"/>
      <c r="D78" s="98"/>
    </row>
    <row r="79" spans="2:4" ht="15" customHeight="1">
      <c r="B79" s="98"/>
      <c r="C79" s="98"/>
      <c r="D79" s="98"/>
    </row>
    <row r="80" spans="2:4" ht="15" customHeight="1">
      <c r="B80" s="98"/>
      <c r="C80" s="98"/>
      <c r="D80" s="98"/>
    </row>
    <row r="81" spans="2:4" ht="15" customHeight="1">
      <c r="B81" s="98"/>
      <c r="C81" s="98"/>
      <c r="D81" s="98"/>
    </row>
    <row r="82" spans="2:4" ht="15" customHeight="1">
      <c r="B82" s="98"/>
      <c r="C82" s="98"/>
      <c r="D82" s="98"/>
    </row>
    <row r="83" spans="2:4" ht="15" customHeight="1">
      <c r="B83" s="98"/>
      <c r="C83" s="98"/>
      <c r="D83" s="98"/>
    </row>
    <row r="84" spans="2:4" ht="15" customHeight="1">
      <c r="B84" s="98"/>
      <c r="C84" s="98"/>
      <c r="D84" s="98"/>
    </row>
    <row r="85" spans="2:4" ht="15" customHeight="1">
      <c r="B85" s="98"/>
      <c r="C85" s="98"/>
      <c r="D85" s="98"/>
    </row>
    <row r="86" spans="2:4" ht="15" customHeight="1">
      <c r="B86" s="98"/>
      <c r="C86" s="98"/>
      <c r="D86" s="98"/>
    </row>
    <row r="87" spans="2:4" ht="15" customHeight="1">
      <c r="B87" s="98"/>
      <c r="C87" s="98"/>
      <c r="D87" s="98"/>
    </row>
    <row r="88" spans="2:4" ht="15" customHeight="1">
      <c r="B88" s="98"/>
      <c r="C88" s="98"/>
      <c r="D88" s="98"/>
    </row>
    <row r="89" spans="2:4" ht="15" customHeight="1">
      <c r="B89" s="98"/>
      <c r="C89" s="98"/>
      <c r="D89" s="98"/>
    </row>
    <row r="90" spans="2:4" ht="15" customHeight="1">
      <c r="B90" s="98"/>
      <c r="C90" s="98"/>
      <c r="D90" s="98"/>
    </row>
    <row r="91" spans="2:4" ht="15" customHeight="1">
      <c r="B91" s="98"/>
      <c r="C91" s="98"/>
      <c r="D91" s="98"/>
    </row>
    <row r="92" spans="2:4" ht="15" customHeight="1">
      <c r="B92" s="98"/>
      <c r="C92" s="98"/>
      <c r="D92" s="98"/>
    </row>
    <row r="93" spans="2:4" ht="15" customHeight="1">
      <c r="B93" s="98"/>
      <c r="C93" s="98"/>
      <c r="D93" s="98"/>
    </row>
    <row r="94" spans="2:4" ht="15" customHeight="1">
      <c r="B94" s="98"/>
      <c r="C94" s="98"/>
      <c r="D94" s="98"/>
    </row>
    <row r="95" spans="2:4" ht="15" customHeight="1">
      <c r="B95" s="98"/>
      <c r="C95" s="98"/>
      <c r="D95" s="98"/>
    </row>
    <row r="96" spans="2:4" ht="15" customHeight="1">
      <c r="B96" s="98"/>
      <c r="C96" s="98"/>
      <c r="D96" s="98"/>
    </row>
    <row r="97" spans="2:4" ht="15" customHeight="1">
      <c r="B97" s="98"/>
      <c r="C97" s="98"/>
      <c r="D97" s="98"/>
    </row>
    <row r="98" spans="2:4" ht="15" customHeight="1">
      <c r="B98" s="98"/>
      <c r="C98" s="98"/>
      <c r="D98" s="98"/>
    </row>
    <row r="99" spans="2:4" ht="15" customHeight="1">
      <c r="B99" s="98"/>
      <c r="C99" s="98"/>
      <c r="D99" s="98"/>
    </row>
    <row r="100" spans="2:4" ht="15" customHeight="1">
      <c r="B100" s="98"/>
      <c r="C100" s="98"/>
      <c r="D100" s="98"/>
    </row>
    <row r="101" spans="2:4" ht="15" customHeight="1">
      <c r="B101" s="98"/>
      <c r="C101" s="98"/>
      <c r="D101" s="98"/>
    </row>
    <row r="102" spans="2:4" ht="15" customHeight="1">
      <c r="B102" s="98"/>
      <c r="C102" s="98"/>
      <c r="D102" s="98"/>
    </row>
    <row r="103" spans="2:4" ht="15" customHeight="1">
      <c r="B103" s="98"/>
      <c r="C103" s="98"/>
      <c r="D103" s="98"/>
    </row>
    <row r="104" spans="2:4" ht="15" customHeight="1">
      <c r="B104" s="98"/>
      <c r="C104" s="98"/>
      <c r="D104" s="98"/>
    </row>
    <row r="105" spans="2:4" ht="15" customHeight="1">
      <c r="B105" s="98"/>
      <c r="C105" s="98"/>
      <c r="D105" s="98"/>
    </row>
    <row r="106" spans="2:4" ht="15" customHeight="1">
      <c r="B106" s="98"/>
      <c r="C106" s="98"/>
      <c r="D106" s="98"/>
    </row>
    <row r="107" spans="2:4" ht="15" customHeight="1">
      <c r="B107" s="98"/>
      <c r="C107" s="98"/>
      <c r="D107" s="98"/>
    </row>
    <row r="108" spans="2:4" ht="15" customHeight="1">
      <c r="B108" s="98"/>
      <c r="C108" s="98"/>
      <c r="D108" s="98"/>
    </row>
    <row r="109" spans="2:4" ht="15" customHeight="1">
      <c r="B109" s="98"/>
      <c r="C109" s="98"/>
      <c r="D109" s="98"/>
    </row>
    <row r="110" spans="2:4" ht="15" customHeight="1">
      <c r="B110" s="98"/>
      <c r="C110" s="98"/>
      <c r="D110" s="98"/>
    </row>
    <row r="111" spans="2:4" ht="15" customHeight="1">
      <c r="B111" s="98"/>
      <c r="C111" s="98"/>
      <c r="D111" s="98"/>
    </row>
    <row r="112" spans="2:4" ht="15" customHeight="1">
      <c r="B112" s="98"/>
      <c r="C112" s="98"/>
      <c r="D112" s="98"/>
    </row>
    <row r="113" spans="2:4" ht="15" customHeight="1">
      <c r="B113" s="98"/>
      <c r="C113" s="98"/>
      <c r="D113" s="98"/>
    </row>
    <row r="114" spans="2:4" ht="15" customHeight="1">
      <c r="B114" s="98"/>
      <c r="C114" s="98"/>
      <c r="D114" s="98"/>
    </row>
    <row r="115" spans="2:4" ht="15" customHeight="1">
      <c r="B115" s="98"/>
      <c r="C115" s="98"/>
      <c r="D115" s="98"/>
    </row>
    <row r="116" spans="2:4" ht="15" customHeight="1">
      <c r="B116" s="98"/>
      <c r="C116" s="98"/>
      <c r="D116" s="98"/>
    </row>
    <row r="117" spans="2:4" ht="15" customHeight="1">
      <c r="B117" s="98"/>
      <c r="C117" s="98"/>
      <c r="D117" s="98"/>
    </row>
    <row r="118" spans="2:4" ht="15" customHeight="1">
      <c r="B118" s="98"/>
      <c r="C118" s="98"/>
      <c r="D118" s="98"/>
    </row>
    <row r="119" spans="2:4" ht="15" customHeight="1">
      <c r="B119" s="98"/>
      <c r="C119" s="98"/>
      <c r="D119" s="98"/>
    </row>
    <row r="120" spans="2:4" ht="15" customHeight="1">
      <c r="B120" s="98"/>
      <c r="C120" s="98"/>
      <c r="D120" s="98"/>
    </row>
    <row r="121" spans="2:4" ht="15" customHeight="1">
      <c r="B121" s="98"/>
      <c r="C121" s="98"/>
      <c r="D121" s="98"/>
    </row>
    <row r="122" spans="2:4" ht="15" customHeight="1">
      <c r="B122" s="98"/>
      <c r="C122" s="98"/>
      <c r="D122" s="98"/>
    </row>
    <row r="123" spans="2:4" ht="15" customHeight="1">
      <c r="B123" s="98"/>
      <c r="C123" s="98"/>
      <c r="D123" s="98"/>
    </row>
    <row r="124" spans="2:4" ht="15" customHeight="1">
      <c r="B124" s="98"/>
      <c r="C124" s="98"/>
      <c r="D124" s="98"/>
    </row>
    <row r="125" spans="2:4" ht="15" customHeight="1">
      <c r="B125" s="98"/>
      <c r="C125" s="98"/>
      <c r="D125" s="98"/>
    </row>
    <row r="126" spans="2:4" ht="15" customHeight="1">
      <c r="B126" s="98"/>
      <c r="C126" s="98"/>
      <c r="D126" s="98"/>
    </row>
    <row r="127" spans="2:4" ht="15" customHeight="1">
      <c r="B127" s="98"/>
      <c r="C127" s="98"/>
      <c r="D127" s="98"/>
    </row>
    <row r="128" spans="2:4" ht="15" customHeight="1">
      <c r="B128" s="98"/>
      <c r="C128" s="98"/>
      <c r="D128" s="98"/>
    </row>
    <row r="129" spans="2:4" ht="15" customHeight="1">
      <c r="B129" s="98"/>
      <c r="C129" s="98"/>
      <c r="D129" s="98"/>
    </row>
    <row r="130" spans="2:4" ht="15" customHeight="1">
      <c r="B130" s="98"/>
      <c r="C130" s="98"/>
      <c r="D130" s="98"/>
    </row>
    <row r="131" spans="2:4" ht="15" customHeight="1">
      <c r="B131" s="98"/>
      <c r="C131" s="98"/>
      <c r="D131" s="98"/>
    </row>
    <row r="132" spans="2:4" ht="15" customHeight="1">
      <c r="B132" s="98"/>
      <c r="C132" s="98"/>
      <c r="D132" s="98"/>
    </row>
    <row r="133" spans="2:4" ht="14.25">
      <c r="B133" s="98"/>
      <c r="C133" s="98"/>
      <c r="D133" s="98"/>
    </row>
    <row r="134" spans="2:4" ht="14.25">
      <c r="B134" s="98"/>
      <c r="C134" s="98"/>
      <c r="D134" s="98"/>
    </row>
    <row r="135" spans="2:4" ht="14.25">
      <c r="B135" s="98"/>
      <c r="C135" s="98"/>
      <c r="D135" s="98"/>
    </row>
    <row r="136" spans="2:4" ht="14.25">
      <c r="B136" s="98"/>
      <c r="C136" s="98"/>
      <c r="D136" s="98"/>
    </row>
    <row r="137" spans="2:4" ht="14.25">
      <c r="B137" s="98"/>
      <c r="C137" s="98"/>
      <c r="D137" s="98"/>
    </row>
    <row r="138" spans="2:4" ht="14.25">
      <c r="B138" s="98"/>
      <c r="C138" s="98"/>
      <c r="D138" s="98"/>
    </row>
    <row r="139" spans="2:4" ht="14.25">
      <c r="B139" s="98"/>
      <c r="C139" s="98"/>
      <c r="D139" s="98"/>
    </row>
    <row r="140" spans="2:4" ht="14.25">
      <c r="B140" s="98"/>
      <c r="C140" s="98"/>
      <c r="D140" s="98"/>
    </row>
    <row r="141" spans="2:4" ht="14.25">
      <c r="B141" s="98"/>
      <c r="C141" s="98"/>
      <c r="D141" s="98"/>
    </row>
    <row r="142" spans="2:4" ht="14.25">
      <c r="B142" s="98"/>
      <c r="C142" s="98"/>
      <c r="D142" s="98"/>
    </row>
    <row r="143" spans="2:4" ht="14.25">
      <c r="B143" s="98"/>
      <c r="C143" s="98"/>
      <c r="D143" s="98"/>
    </row>
    <row r="144" spans="2:4" ht="14.25">
      <c r="B144" s="98"/>
      <c r="C144" s="98"/>
      <c r="D144" s="98"/>
    </row>
    <row r="145" spans="2:4" ht="14.25">
      <c r="B145" s="98"/>
      <c r="C145" s="98"/>
      <c r="D145" s="98"/>
    </row>
    <row r="146" spans="2:4" ht="14.25">
      <c r="B146" s="98"/>
      <c r="C146" s="98"/>
      <c r="D146" s="98"/>
    </row>
    <row r="147" spans="2:4" ht="14.25">
      <c r="B147" s="98"/>
      <c r="C147" s="98"/>
      <c r="D147" s="98"/>
    </row>
    <row r="148" spans="2:4" ht="14.25">
      <c r="B148" s="98"/>
      <c r="C148" s="98"/>
      <c r="D148" s="98"/>
    </row>
    <row r="149" spans="2:4" ht="14.25">
      <c r="B149" s="98"/>
      <c r="C149" s="98"/>
      <c r="D149" s="98"/>
    </row>
    <row r="150" spans="2:4" ht="14.25">
      <c r="B150" s="98"/>
      <c r="C150" s="98"/>
      <c r="D150" s="98"/>
    </row>
    <row r="151" spans="2:4" ht="14.25">
      <c r="B151" s="98"/>
      <c r="C151" s="98"/>
      <c r="D151" s="98"/>
    </row>
    <row r="152" spans="2:4" ht="14.25">
      <c r="B152" s="98"/>
      <c r="C152" s="98"/>
      <c r="D152" s="98"/>
    </row>
    <row r="153" spans="2:4" ht="14.25">
      <c r="B153" s="98"/>
      <c r="C153" s="98"/>
      <c r="D153" s="98"/>
    </row>
    <row r="154" spans="2:4" ht="14.25">
      <c r="B154" s="98"/>
      <c r="C154" s="98"/>
      <c r="D154" s="98"/>
    </row>
    <row r="155" spans="2:4" ht="14.25">
      <c r="B155" s="98"/>
      <c r="C155" s="98"/>
      <c r="D155" s="98"/>
    </row>
    <row r="156" spans="2:4" ht="14.25">
      <c r="B156" s="98"/>
      <c r="C156" s="98"/>
      <c r="D156" s="98"/>
    </row>
    <row r="157" spans="2:4" ht="14.25">
      <c r="B157" s="98"/>
      <c r="C157" s="98"/>
      <c r="D157" s="98"/>
    </row>
    <row r="158" spans="2:4" ht="14.25">
      <c r="B158" s="98"/>
      <c r="C158" s="98"/>
      <c r="D158" s="98"/>
    </row>
    <row r="159" spans="2:4" ht="14.25">
      <c r="B159" s="98"/>
      <c r="C159" s="98"/>
      <c r="D159" s="98"/>
    </row>
    <row r="160" spans="2:4" ht="14.25">
      <c r="B160" s="98"/>
      <c r="C160" s="98"/>
      <c r="D160" s="98"/>
    </row>
    <row r="161" spans="2:4" ht="14.25">
      <c r="B161" s="98"/>
      <c r="C161" s="98"/>
      <c r="D161" s="98"/>
    </row>
    <row r="162" spans="2:4" ht="14.25">
      <c r="B162" s="98"/>
      <c r="C162" s="98"/>
      <c r="D162" s="98"/>
    </row>
    <row r="163" spans="2:4" ht="14.25">
      <c r="B163" s="98"/>
      <c r="C163" s="98"/>
      <c r="D163" s="98"/>
    </row>
    <row r="164" spans="2:4" ht="14.25">
      <c r="B164" s="98"/>
      <c r="C164" s="98"/>
      <c r="D164" s="98"/>
    </row>
    <row r="165" spans="2:4" ht="14.25">
      <c r="B165" s="98"/>
      <c r="C165" s="98"/>
      <c r="D165" s="98"/>
    </row>
    <row r="166" spans="2:4" ht="14.25">
      <c r="B166" s="98"/>
      <c r="C166" s="98"/>
      <c r="D166" s="98"/>
    </row>
    <row r="167" spans="2:4" ht="14.25">
      <c r="B167" s="98"/>
      <c r="C167" s="98"/>
      <c r="D167" s="98"/>
    </row>
    <row r="168" spans="2:4" ht="14.25">
      <c r="B168" s="98"/>
      <c r="C168" s="98"/>
      <c r="D168" s="98"/>
    </row>
    <row r="169" spans="2:4" ht="14.25">
      <c r="B169" s="98"/>
      <c r="C169" s="98"/>
      <c r="D169" s="98"/>
    </row>
    <row r="170" spans="2:4" ht="14.25">
      <c r="B170" s="98"/>
      <c r="C170" s="98"/>
      <c r="D170" s="98"/>
    </row>
    <row r="171" spans="2:4" ht="14.25">
      <c r="B171" s="98"/>
      <c r="C171" s="98"/>
      <c r="D171" s="98"/>
    </row>
    <row r="172" spans="2:4" ht="14.25">
      <c r="B172" s="98"/>
      <c r="C172" s="98"/>
      <c r="D172" s="98"/>
    </row>
    <row r="173" spans="2:4" ht="14.25">
      <c r="B173" s="98"/>
      <c r="C173" s="98"/>
      <c r="D173" s="98"/>
    </row>
    <row r="174" spans="2:4" ht="14.25">
      <c r="B174" s="98"/>
      <c r="C174" s="98"/>
      <c r="D174" s="98"/>
    </row>
    <row r="175" spans="2:4" ht="14.25">
      <c r="B175" s="98"/>
      <c r="C175" s="98"/>
      <c r="D175" s="98"/>
    </row>
    <row r="176" spans="2:4" ht="14.25">
      <c r="B176" s="98"/>
      <c r="C176" s="98"/>
      <c r="D176" s="98"/>
    </row>
    <row r="177" spans="2:4" ht="14.25">
      <c r="B177" s="98"/>
      <c r="C177" s="98"/>
      <c r="D177" s="98"/>
    </row>
    <row r="178" spans="2:4" ht="14.25">
      <c r="B178" s="98"/>
      <c r="C178" s="98"/>
      <c r="D178" s="98"/>
    </row>
    <row r="179" spans="2:4" ht="14.25">
      <c r="B179" s="98"/>
      <c r="C179" s="98"/>
      <c r="D179" s="98"/>
    </row>
    <row r="180" spans="2:4" ht="14.25">
      <c r="B180" s="98"/>
      <c r="C180" s="98"/>
      <c r="D180" s="98"/>
    </row>
    <row r="181" spans="2:4" ht="14.25">
      <c r="B181" s="98"/>
      <c r="C181" s="98"/>
      <c r="D181" s="98"/>
    </row>
    <row r="182" spans="2:4" ht="14.25">
      <c r="B182" s="98"/>
      <c r="C182" s="98"/>
      <c r="D182" s="98"/>
    </row>
    <row r="183" spans="2:4" ht="14.25">
      <c r="B183" s="98"/>
      <c r="C183" s="98"/>
      <c r="D183" s="98"/>
    </row>
    <row r="184" spans="2:4" ht="14.25">
      <c r="B184" s="98"/>
      <c r="C184" s="98"/>
      <c r="D184" s="98"/>
    </row>
    <row r="185" spans="2:4" ht="14.25">
      <c r="B185" s="98"/>
      <c r="C185" s="98"/>
      <c r="D185" s="98"/>
    </row>
    <row r="186" spans="2:4" ht="14.25">
      <c r="B186" s="98"/>
      <c r="C186" s="98"/>
      <c r="D186" s="98"/>
    </row>
    <row r="187" spans="2:4" ht="14.25">
      <c r="B187" s="98"/>
      <c r="C187" s="98"/>
      <c r="D187" s="98"/>
    </row>
    <row r="188" spans="2:4" ht="14.25">
      <c r="B188" s="98"/>
      <c r="C188" s="98"/>
      <c r="D188" s="98"/>
    </row>
    <row r="189" spans="2:4" ht="14.25">
      <c r="B189" s="98"/>
      <c r="C189" s="98"/>
      <c r="D189" s="98"/>
    </row>
    <row r="190" spans="2:4" ht="14.25">
      <c r="B190" s="98"/>
      <c r="C190" s="98"/>
      <c r="D190" s="98"/>
    </row>
    <row r="191" spans="2:4" ht="14.25">
      <c r="B191" s="98"/>
      <c r="C191" s="98"/>
      <c r="D191" s="98"/>
    </row>
    <row r="192" spans="2:4" ht="14.25">
      <c r="B192" s="98"/>
      <c r="C192" s="98"/>
      <c r="D192" s="98"/>
    </row>
    <row r="193" spans="2:4" ht="14.25">
      <c r="B193" s="98"/>
      <c r="C193" s="98"/>
      <c r="D193" s="98"/>
    </row>
    <row r="194" spans="2:4" ht="14.25">
      <c r="B194" s="98"/>
      <c r="C194" s="98"/>
      <c r="D194" s="98"/>
    </row>
    <row r="195" spans="2:4" ht="14.25">
      <c r="B195" s="98"/>
      <c r="C195" s="98"/>
      <c r="D195" s="98"/>
    </row>
    <row r="196" spans="2:4" ht="14.25">
      <c r="B196" s="98"/>
      <c r="C196" s="98"/>
      <c r="D196" s="98"/>
    </row>
    <row r="197" spans="2:4" ht="14.25">
      <c r="B197" s="98"/>
      <c r="C197" s="98"/>
      <c r="D197" s="98"/>
    </row>
    <row r="198" spans="2:4" ht="14.25">
      <c r="B198" s="98"/>
      <c r="C198" s="98"/>
      <c r="D198" s="98"/>
    </row>
    <row r="199" spans="1:4" ht="14.25">
      <c r="A199" s="84"/>
      <c r="B199" s="98"/>
      <c r="C199" s="98"/>
      <c r="D199" s="98"/>
    </row>
    <row r="200" spans="1:4" ht="14.25">
      <c r="A200" s="84"/>
      <c r="B200" s="98"/>
      <c r="C200" s="98"/>
      <c r="D200" s="98"/>
    </row>
    <row r="201" spans="1:4" ht="14.25">
      <c r="A201" s="84"/>
      <c r="B201" s="98"/>
      <c r="C201" s="98"/>
      <c r="D201" s="98"/>
    </row>
    <row r="202" spans="1:4" ht="14.25">
      <c r="A202" s="84"/>
      <c r="B202" s="98"/>
      <c r="C202" s="98"/>
      <c r="D202" s="98"/>
    </row>
    <row r="203" spans="1:4" ht="14.25">
      <c r="A203" s="84"/>
      <c r="B203" s="98"/>
      <c r="C203" s="98"/>
      <c r="D203" s="98"/>
    </row>
    <row r="204" spans="1:4" ht="14.25">
      <c r="A204" s="84"/>
      <c r="B204" s="98"/>
      <c r="C204" s="98"/>
      <c r="D204" s="98"/>
    </row>
    <row r="205" spans="1:4" ht="14.25">
      <c r="A205" s="84"/>
      <c r="B205" s="98"/>
      <c r="C205" s="98"/>
      <c r="D205" s="98"/>
    </row>
    <row r="206" spans="1:4" ht="14.25">
      <c r="A206" s="84"/>
      <c r="B206" s="98"/>
      <c r="C206" s="98"/>
      <c r="D206" s="98"/>
    </row>
    <row r="207" spans="1:4" ht="14.25">
      <c r="A207" s="84"/>
      <c r="B207" s="98"/>
      <c r="C207" s="98"/>
      <c r="D207" s="98"/>
    </row>
    <row r="208" spans="1:4" ht="14.25">
      <c r="A208" s="84"/>
      <c r="B208" s="98"/>
      <c r="C208" s="98"/>
      <c r="D208" s="98"/>
    </row>
    <row r="209" spans="1:4" ht="14.25">
      <c r="A209" s="84"/>
      <c r="B209" s="98"/>
      <c r="C209" s="98"/>
      <c r="D209" s="98"/>
    </row>
    <row r="210" spans="1:4" ht="14.25">
      <c r="A210" s="105"/>
      <c r="B210" s="85"/>
      <c r="C210" s="85"/>
      <c r="D210" s="85"/>
    </row>
  </sheetData>
  <sheetProtection/>
  <mergeCells count="1">
    <mergeCell ref="A2:D2"/>
  </mergeCells>
  <printOptions horizontalCentered="1"/>
  <pageMargins left="0.55" right="0.55" top="0.98" bottom="0.98" header="0.51" footer="0.65"/>
  <pageSetup horizontalDpi="600" verticalDpi="600" orientation="portrait" paperSize="9" scale="84"/>
  <headerFooter alignWithMargins="0">
    <oddHeader>&amp;R表15</oddHead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15"/>
  <sheetViews>
    <sheetView showZeros="0" view="pageBreakPreview" zoomScaleSheetLayoutView="100" workbookViewId="0" topLeftCell="A1">
      <pane ySplit="4" topLeftCell="A11" activePane="bottomLeft" state="frozen"/>
      <selection pane="bottomLeft" activeCell="C8" sqref="C8"/>
    </sheetView>
  </sheetViews>
  <sheetFormatPr defaultColWidth="9.00390625" defaultRowHeight="14.25"/>
  <cols>
    <col min="1" max="1" width="33.625" style="70" customWidth="1"/>
    <col min="2" max="2" width="15.75390625" style="184" customWidth="1"/>
    <col min="3" max="3" width="18.125" style="184" customWidth="1"/>
    <col min="4" max="4" width="15.50390625" style="184" customWidth="1"/>
    <col min="5" max="6" width="9.00390625" style="0" hidden="1" customWidth="1"/>
    <col min="7" max="8" width="12.625" style="0" hidden="1" customWidth="1"/>
  </cols>
  <sheetData>
    <row r="1" ht="24.75" customHeight="1"/>
    <row r="2" spans="1:4" ht="34.5" customHeight="1">
      <c r="A2" s="33" t="s">
        <v>872</v>
      </c>
      <c r="B2" s="33"/>
      <c r="C2" s="33"/>
      <c r="D2" s="33"/>
    </row>
    <row r="3" spans="1:4" ht="24.75" customHeight="1">
      <c r="A3" s="196" t="s">
        <v>42</v>
      </c>
      <c r="B3" s="196"/>
      <c r="C3" s="196"/>
      <c r="D3" s="196"/>
    </row>
    <row r="4" spans="1:6" ht="31.5" customHeight="1">
      <c r="A4" s="127" t="s">
        <v>83</v>
      </c>
      <c r="B4" s="88" t="s">
        <v>44</v>
      </c>
      <c r="C4" s="88" t="s">
        <v>45</v>
      </c>
      <c r="D4" s="88" t="s">
        <v>46</v>
      </c>
      <c r="E4">
        <v>2018</v>
      </c>
      <c r="F4" t="s">
        <v>873</v>
      </c>
    </row>
    <row r="5" spans="1:8" ht="24.75" customHeight="1">
      <c r="A5" s="189" t="s">
        <v>874</v>
      </c>
      <c r="B5" s="90">
        <v>112</v>
      </c>
      <c r="C5" s="90">
        <v>901</v>
      </c>
      <c r="D5" s="90">
        <v>555</v>
      </c>
      <c r="E5">
        <v>102</v>
      </c>
      <c r="F5">
        <f>D5-E5</f>
        <v>453</v>
      </c>
      <c r="G5" s="197">
        <f>F5/E5</f>
        <v>4.4411764705882355</v>
      </c>
      <c r="H5" s="197">
        <f>D5/C5</f>
        <v>0.6159822419533851</v>
      </c>
    </row>
    <row r="6" spans="1:4" ht="24.75" customHeight="1">
      <c r="A6" s="179" t="s">
        <v>875</v>
      </c>
      <c r="B6" s="92"/>
      <c r="C6" s="92"/>
      <c r="D6" s="92"/>
    </row>
    <row r="7" spans="1:4" ht="24.75" customHeight="1">
      <c r="A7" s="179" t="s">
        <v>876</v>
      </c>
      <c r="B7" s="92">
        <v>112</v>
      </c>
      <c r="C7" s="92">
        <v>901</v>
      </c>
      <c r="D7" s="92">
        <v>555</v>
      </c>
    </row>
    <row r="8" spans="1:4" ht="24.75" customHeight="1">
      <c r="A8" s="179" t="s">
        <v>877</v>
      </c>
      <c r="B8" s="92"/>
      <c r="C8" s="92"/>
      <c r="D8" s="92"/>
    </row>
    <row r="9" spans="1:4" ht="24.75" customHeight="1">
      <c r="A9" s="179" t="s">
        <v>878</v>
      </c>
      <c r="B9" s="92"/>
      <c r="C9" s="92"/>
      <c r="D9" s="92"/>
    </row>
    <row r="10" spans="1:4" ht="24.75" customHeight="1">
      <c r="A10" s="179" t="s">
        <v>879</v>
      </c>
      <c r="B10" s="92"/>
      <c r="C10" s="92"/>
      <c r="D10" s="92"/>
    </row>
    <row r="11" spans="1:4" ht="24.75" customHeight="1">
      <c r="A11" s="189" t="s">
        <v>880</v>
      </c>
      <c r="B11" s="90"/>
      <c r="C11" s="90"/>
      <c r="D11" s="90"/>
    </row>
    <row r="12" spans="1:4" ht="24.75" customHeight="1">
      <c r="A12" s="179" t="s">
        <v>881</v>
      </c>
      <c r="B12" s="92"/>
      <c r="C12" s="92"/>
      <c r="D12" s="92"/>
    </row>
    <row r="13" spans="1:4" ht="24.75" customHeight="1">
      <c r="A13" s="189" t="s">
        <v>882</v>
      </c>
      <c r="B13" s="90"/>
      <c r="C13" s="90">
        <v>124</v>
      </c>
      <c r="D13" s="90">
        <v>124</v>
      </c>
    </row>
    <row r="14" spans="1:4" ht="24.75" customHeight="1">
      <c r="A14" s="189" t="s">
        <v>883</v>
      </c>
      <c r="B14" s="90">
        <v>112</v>
      </c>
      <c r="C14" s="90">
        <v>1025</v>
      </c>
      <c r="D14" s="90">
        <f>D5+D13</f>
        <v>679</v>
      </c>
    </row>
    <row r="15" spans="1:4" ht="20.25" customHeight="1">
      <c r="A15" s="182"/>
      <c r="B15" s="198"/>
      <c r="C15" s="198"/>
      <c r="D15" s="198"/>
    </row>
  </sheetData>
  <sheetProtection/>
  <mergeCells count="2">
    <mergeCell ref="A2:D2"/>
    <mergeCell ref="A3:D3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&amp;R表16</oddHead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E17"/>
  <sheetViews>
    <sheetView showZeros="0" view="pageBreakPreview" zoomScaleSheetLayoutView="100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2" max="2" width="31.50390625" style="0" customWidth="1"/>
    <col min="3" max="3" width="13.375" style="184" customWidth="1"/>
    <col min="4" max="4" width="17.00390625" style="184" customWidth="1"/>
    <col min="5" max="5" width="12.75390625" style="184" customWidth="1"/>
    <col min="6" max="6" width="9.00390625" style="0" hidden="1" customWidth="1"/>
    <col min="7" max="7" width="6.375" style="0" hidden="1" customWidth="1"/>
    <col min="8" max="9" width="9.00390625" style="0" hidden="1" customWidth="1"/>
  </cols>
  <sheetData>
    <row r="1" ht="24.75" customHeight="1"/>
    <row r="2" spans="2:5" ht="34.5" customHeight="1">
      <c r="B2" s="15" t="s">
        <v>884</v>
      </c>
      <c r="C2" s="33"/>
      <c r="D2" s="33"/>
      <c r="E2" s="33"/>
    </row>
    <row r="3" spans="3:5" ht="24.75" customHeight="1">
      <c r="C3" s="185"/>
      <c r="D3" s="185"/>
      <c r="E3" s="185" t="s">
        <v>42</v>
      </c>
    </row>
    <row r="4" spans="1:5" ht="31.5" customHeight="1">
      <c r="A4" s="186" t="s">
        <v>885</v>
      </c>
      <c r="B4" s="187" t="s">
        <v>886</v>
      </c>
      <c r="C4" s="88" t="s">
        <v>44</v>
      </c>
      <c r="D4" s="88" t="s">
        <v>45</v>
      </c>
      <c r="E4" s="88" t="s">
        <v>46</v>
      </c>
    </row>
    <row r="5" spans="1:5" ht="24.75" customHeight="1">
      <c r="A5" s="188">
        <v>223</v>
      </c>
      <c r="B5" s="189" t="s">
        <v>887</v>
      </c>
      <c r="C5" s="90">
        <v>112</v>
      </c>
      <c r="D5" s="90">
        <v>120</v>
      </c>
      <c r="E5" s="90">
        <v>120</v>
      </c>
    </row>
    <row r="6" spans="1:5" ht="24.75" customHeight="1">
      <c r="A6" s="190">
        <v>22301</v>
      </c>
      <c r="B6" s="179" t="s">
        <v>888</v>
      </c>
      <c r="C6" s="92">
        <v>112</v>
      </c>
      <c r="D6" s="92">
        <v>120</v>
      </c>
      <c r="E6" s="92">
        <v>120</v>
      </c>
    </row>
    <row r="7" spans="1:5" ht="24.75" customHeight="1">
      <c r="A7" s="190">
        <v>2230199</v>
      </c>
      <c r="B7" s="179" t="s">
        <v>889</v>
      </c>
      <c r="C7" s="92">
        <v>112</v>
      </c>
      <c r="D7" s="92">
        <v>120</v>
      </c>
      <c r="E7" s="92">
        <v>120</v>
      </c>
    </row>
    <row r="8" spans="1:5" ht="24.75" customHeight="1">
      <c r="A8" s="190">
        <v>22302</v>
      </c>
      <c r="B8" s="179" t="s">
        <v>890</v>
      </c>
      <c r="C8" s="92"/>
      <c r="D8" s="92"/>
      <c r="E8" s="92"/>
    </row>
    <row r="9" spans="1:5" ht="24.75" customHeight="1">
      <c r="A9" s="190">
        <v>22303</v>
      </c>
      <c r="B9" s="179" t="s">
        <v>891</v>
      </c>
      <c r="C9" s="92"/>
      <c r="D9" s="92"/>
      <c r="E9" s="92"/>
    </row>
    <row r="10" spans="1:5" ht="24.75" customHeight="1">
      <c r="A10" s="190">
        <v>22399</v>
      </c>
      <c r="B10" s="179" t="s">
        <v>892</v>
      </c>
      <c r="C10" s="92"/>
      <c r="D10" s="92"/>
      <c r="E10" s="92"/>
    </row>
    <row r="11" spans="1:5" ht="24.75" customHeight="1">
      <c r="A11" s="188">
        <v>230</v>
      </c>
      <c r="B11" s="189" t="s">
        <v>893</v>
      </c>
      <c r="C11" s="90"/>
      <c r="D11" s="90"/>
      <c r="E11" s="90"/>
    </row>
    <row r="12" spans="1:5" ht="24.75" customHeight="1">
      <c r="A12" s="190">
        <v>23005</v>
      </c>
      <c r="B12" s="179" t="s">
        <v>894</v>
      </c>
      <c r="C12" s="92"/>
      <c r="D12" s="92"/>
      <c r="E12" s="92"/>
    </row>
    <row r="13" spans="1:5" ht="24.75" customHeight="1">
      <c r="A13" s="190">
        <v>23008</v>
      </c>
      <c r="B13" s="179" t="s">
        <v>895</v>
      </c>
      <c r="C13" s="92"/>
      <c r="D13" s="92"/>
      <c r="E13" s="92"/>
    </row>
    <row r="14" spans="1:5" ht="24.75" customHeight="1">
      <c r="A14" s="191" t="s">
        <v>896</v>
      </c>
      <c r="B14" s="189" t="s">
        <v>897</v>
      </c>
      <c r="C14" s="90"/>
      <c r="D14" s="90">
        <v>905</v>
      </c>
      <c r="E14" s="90">
        <v>559</v>
      </c>
    </row>
    <row r="15" spans="1:5" ht="24.75" customHeight="1">
      <c r="A15" s="191" t="s">
        <v>896</v>
      </c>
      <c r="B15" s="189" t="s">
        <v>898</v>
      </c>
      <c r="C15" s="90">
        <v>112</v>
      </c>
      <c r="D15" s="90">
        <v>1025</v>
      </c>
      <c r="E15" s="90">
        <f>E5+E14</f>
        <v>679</v>
      </c>
    </row>
    <row r="16" spans="2:5" ht="22.5" customHeight="1">
      <c r="B16" s="192"/>
      <c r="C16" s="193"/>
      <c r="D16" s="193"/>
      <c r="E16" s="193"/>
    </row>
    <row r="17" spans="2:5" ht="14.25">
      <c r="B17" s="194"/>
      <c r="C17" s="195"/>
      <c r="D17" s="195"/>
      <c r="E17" s="195"/>
    </row>
  </sheetData>
  <sheetProtection/>
  <mergeCells count="1">
    <mergeCell ref="B2:E2"/>
  </mergeCells>
  <printOptions horizontalCentered="1"/>
  <pageMargins left="0.55" right="0.55" top="0.71" bottom="0.59" header="0.51" footer="0.65"/>
  <pageSetup horizontalDpi="600" verticalDpi="600" orientation="portrait" paperSize="9" scale="91"/>
  <headerFooter alignWithMargins="0">
    <oddHeader>&amp;R表17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showZeros="0" tabSelected="1" view="pageBreakPreview" zoomScaleSheetLayoutView="100" workbookViewId="0" topLeftCell="A1">
      <selection activeCell="A18" sqref="A18"/>
    </sheetView>
  </sheetViews>
  <sheetFormatPr defaultColWidth="8.75390625" defaultRowHeight="14.25"/>
  <cols>
    <col min="1" max="1" width="98.625" style="70" customWidth="1"/>
    <col min="2" max="32" width="9.00390625" style="70" bestFit="1" customWidth="1"/>
    <col min="33" max="16384" width="8.75390625" style="70" customWidth="1"/>
  </cols>
  <sheetData>
    <row r="1" s="389" customFormat="1" ht="27" customHeight="1">
      <c r="A1" s="391" t="s">
        <v>2</v>
      </c>
    </row>
    <row r="2" s="389" customFormat="1" ht="15.75" customHeight="1">
      <c r="A2" s="391"/>
    </row>
    <row r="3" s="389" customFormat="1" ht="20.25" customHeight="1">
      <c r="A3" s="392" t="s">
        <v>3</v>
      </c>
    </row>
    <row r="4" s="389" customFormat="1" ht="20.25" customHeight="1">
      <c r="A4" s="393" t="s">
        <v>4</v>
      </c>
    </row>
    <row r="5" s="389" customFormat="1" ht="20.25" customHeight="1">
      <c r="A5" s="393" t="s">
        <v>5</v>
      </c>
    </row>
    <row r="6" s="389" customFormat="1" ht="20.25" customHeight="1">
      <c r="A6" s="393" t="s">
        <v>6</v>
      </c>
    </row>
    <row r="7" s="389" customFormat="1" ht="20.25" customHeight="1">
      <c r="A7" s="393" t="s">
        <v>7</v>
      </c>
    </row>
    <row r="8" s="389" customFormat="1" ht="20.25" customHeight="1">
      <c r="A8" s="393" t="s">
        <v>8</v>
      </c>
    </row>
    <row r="9" s="389" customFormat="1" ht="20.25" customHeight="1">
      <c r="A9" s="393" t="s">
        <v>9</v>
      </c>
    </row>
    <row r="10" s="389" customFormat="1" ht="20.25" customHeight="1">
      <c r="A10" s="393" t="s">
        <v>10</v>
      </c>
    </row>
    <row r="11" s="389" customFormat="1" ht="20.25" customHeight="1">
      <c r="A11" s="394" t="s">
        <v>11</v>
      </c>
    </row>
    <row r="12" s="389" customFormat="1" ht="20.25" customHeight="1">
      <c r="A12" s="393" t="s">
        <v>12</v>
      </c>
    </row>
    <row r="13" s="389" customFormat="1" ht="20.25" customHeight="1">
      <c r="A13" s="392" t="s">
        <v>13</v>
      </c>
    </row>
    <row r="14" s="389" customFormat="1" ht="20.25" customHeight="1">
      <c r="A14" s="393" t="s">
        <v>14</v>
      </c>
    </row>
    <row r="15" s="389" customFormat="1" ht="20.25" customHeight="1">
      <c r="A15" s="393" t="s">
        <v>15</v>
      </c>
    </row>
    <row r="16" s="389" customFormat="1" ht="20.25" customHeight="1">
      <c r="A16" s="393" t="s">
        <v>16</v>
      </c>
    </row>
    <row r="17" s="389" customFormat="1" ht="20.25" customHeight="1">
      <c r="A17" s="393" t="s">
        <v>17</v>
      </c>
    </row>
    <row r="18" s="389" customFormat="1" ht="20.25" customHeight="1">
      <c r="A18" s="393" t="s">
        <v>18</v>
      </c>
    </row>
    <row r="19" s="390" customFormat="1" ht="20.25" customHeight="1">
      <c r="A19" s="395" t="s">
        <v>19</v>
      </c>
    </row>
    <row r="20" s="389" customFormat="1" ht="20.25" customHeight="1">
      <c r="A20" s="392" t="s">
        <v>20</v>
      </c>
    </row>
    <row r="21" s="389" customFormat="1" ht="20.25" customHeight="1">
      <c r="A21" s="393" t="s">
        <v>21</v>
      </c>
    </row>
    <row r="22" s="389" customFormat="1" ht="20.25" customHeight="1">
      <c r="A22" s="393" t="s">
        <v>22</v>
      </c>
    </row>
    <row r="23" s="389" customFormat="1" ht="20.25" customHeight="1">
      <c r="A23" s="393" t="s">
        <v>23</v>
      </c>
    </row>
    <row r="24" s="389" customFormat="1" ht="20.25" customHeight="1">
      <c r="A24" s="393" t="s">
        <v>24</v>
      </c>
    </row>
    <row r="25" s="389" customFormat="1" ht="20.25" customHeight="1">
      <c r="A25" s="392" t="s">
        <v>25</v>
      </c>
    </row>
    <row r="26" s="389" customFormat="1" ht="20.25" customHeight="1">
      <c r="A26" s="393" t="s">
        <v>26</v>
      </c>
    </row>
    <row r="27" s="389" customFormat="1" ht="20.25" customHeight="1">
      <c r="A27" s="393" t="s">
        <v>27</v>
      </c>
    </row>
    <row r="28" s="389" customFormat="1" ht="20.25" customHeight="1">
      <c r="A28" s="392" t="s">
        <v>28</v>
      </c>
    </row>
    <row r="29" s="389" customFormat="1" ht="20.25" customHeight="1">
      <c r="A29" s="393" t="s">
        <v>29</v>
      </c>
    </row>
    <row r="30" s="389" customFormat="1" ht="20.25" customHeight="1">
      <c r="A30" s="393" t="s">
        <v>30</v>
      </c>
    </row>
    <row r="31" s="389" customFormat="1" ht="20.25" customHeight="1">
      <c r="A31" s="393" t="s">
        <v>31</v>
      </c>
    </row>
    <row r="32" s="389" customFormat="1" ht="20.25" customHeight="1">
      <c r="A32" s="392" t="s">
        <v>32</v>
      </c>
    </row>
    <row r="33" s="389" customFormat="1" ht="20.25" customHeight="1">
      <c r="A33" s="393" t="s">
        <v>33</v>
      </c>
    </row>
    <row r="34" s="389" customFormat="1" ht="20.25" customHeight="1">
      <c r="A34" s="393" t="s">
        <v>34</v>
      </c>
    </row>
    <row r="35" s="389" customFormat="1" ht="20.25" customHeight="1">
      <c r="A35" s="393" t="s">
        <v>35</v>
      </c>
    </row>
    <row r="36" s="389" customFormat="1" ht="20.25" customHeight="1">
      <c r="A36" s="393" t="s">
        <v>36</v>
      </c>
    </row>
    <row r="37" s="389" customFormat="1" ht="20.25" customHeight="1">
      <c r="A37" s="393" t="s">
        <v>37</v>
      </c>
    </row>
    <row r="38" s="389" customFormat="1" ht="20.25" customHeight="1">
      <c r="A38" s="393" t="s">
        <v>38</v>
      </c>
    </row>
    <row r="39" s="389" customFormat="1" ht="20.25" customHeight="1">
      <c r="A39" s="393" t="s">
        <v>39</v>
      </c>
    </row>
    <row r="43" ht="14.25">
      <c r="A43" s="70" t="s">
        <v>40</v>
      </c>
    </row>
  </sheetData>
  <sheetProtection/>
  <printOptions horizontalCentered="1"/>
  <pageMargins left="0.31" right="0.31" top="0.2" bottom="0.2" header="0.51" footer="0.6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B73"/>
  <sheetViews>
    <sheetView showZeros="0" view="pageBreakPreview" zoomScaleSheetLayoutView="100" workbookViewId="0" topLeftCell="A1">
      <pane ySplit="4" topLeftCell="A5" activePane="bottomLeft" state="frozen"/>
      <selection pane="bottomLeft" activeCell="B79" sqref="B79"/>
    </sheetView>
  </sheetViews>
  <sheetFormatPr defaultColWidth="9.00390625" defaultRowHeight="14.25"/>
  <cols>
    <col min="1" max="1" width="50.625" style="0" customWidth="1"/>
    <col min="2" max="2" width="36.25390625" style="14" customWidth="1"/>
  </cols>
  <sheetData>
    <row r="1" spans="1:2" ht="24.75" customHeight="1">
      <c r="A1" s="168"/>
      <c r="B1" s="169"/>
    </row>
    <row r="2" spans="1:2" ht="45.75" customHeight="1">
      <c r="A2" s="170" t="s">
        <v>899</v>
      </c>
      <c r="B2" s="111"/>
    </row>
    <row r="3" spans="1:2" ht="20.25" customHeight="1">
      <c r="A3" s="171"/>
      <c r="B3" s="172" t="s">
        <v>42</v>
      </c>
    </row>
    <row r="4" spans="1:2" ht="18" customHeight="1">
      <c r="A4" s="173" t="s">
        <v>579</v>
      </c>
      <c r="B4" s="174" t="s">
        <v>46</v>
      </c>
    </row>
    <row r="5" spans="1:2" ht="18" customHeight="1">
      <c r="A5" s="175" t="s">
        <v>580</v>
      </c>
      <c r="B5" s="176"/>
    </row>
    <row r="6" spans="1:2" ht="18" customHeight="1">
      <c r="A6" s="177" t="s">
        <v>900</v>
      </c>
      <c r="B6" s="178"/>
    </row>
    <row r="7" spans="1:2" ht="18" customHeight="1">
      <c r="A7" s="177" t="s">
        <v>901</v>
      </c>
      <c r="B7" s="178"/>
    </row>
    <row r="8" spans="1:2" ht="18" customHeight="1">
      <c r="A8" s="177" t="s">
        <v>902</v>
      </c>
      <c r="B8" s="178"/>
    </row>
    <row r="9" spans="1:2" ht="18" customHeight="1">
      <c r="A9" s="177" t="s">
        <v>903</v>
      </c>
      <c r="B9" s="178"/>
    </row>
    <row r="10" spans="1:2" ht="18" customHeight="1">
      <c r="A10" s="175" t="s">
        <v>585</v>
      </c>
      <c r="B10" s="178"/>
    </row>
    <row r="11" spans="1:2" ht="18" customHeight="1">
      <c r="A11" s="177" t="s">
        <v>904</v>
      </c>
      <c r="B11" s="178"/>
    </row>
    <row r="12" spans="1:2" ht="18" customHeight="1">
      <c r="A12" s="177" t="s">
        <v>905</v>
      </c>
      <c r="B12" s="178"/>
    </row>
    <row r="13" spans="1:2" ht="18" customHeight="1">
      <c r="A13" s="177" t="s">
        <v>906</v>
      </c>
      <c r="B13" s="178"/>
    </row>
    <row r="14" spans="1:2" ht="18" customHeight="1">
      <c r="A14" s="177" t="s">
        <v>907</v>
      </c>
      <c r="B14" s="178"/>
    </row>
    <row r="15" spans="1:2" ht="18" customHeight="1">
      <c r="A15" s="177" t="s">
        <v>908</v>
      </c>
      <c r="B15" s="178"/>
    </row>
    <row r="16" spans="1:2" ht="18" customHeight="1">
      <c r="A16" s="177" t="s">
        <v>909</v>
      </c>
      <c r="B16" s="178"/>
    </row>
    <row r="17" spans="1:2" ht="18" customHeight="1">
      <c r="A17" s="177" t="s">
        <v>910</v>
      </c>
      <c r="B17" s="178"/>
    </row>
    <row r="18" spans="1:2" ht="18" customHeight="1">
      <c r="A18" s="177" t="s">
        <v>911</v>
      </c>
      <c r="B18" s="178"/>
    </row>
    <row r="19" spans="1:2" ht="18" customHeight="1">
      <c r="A19" s="177" t="s">
        <v>912</v>
      </c>
      <c r="B19" s="178"/>
    </row>
    <row r="20" spans="1:2" ht="18" customHeight="1">
      <c r="A20" s="177" t="s">
        <v>913</v>
      </c>
      <c r="B20" s="178"/>
    </row>
    <row r="21" spans="1:2" ht="18" customHeight="1">
      <c r="A21" s="175" t="s">
        <v>596</v>
      </c>
      <c r="B21" s="176">
        <v>108</v>
      </c>
    </row>
    <row r="22" spans="1:2" ht="18" customHeight="1">
      <c r="A22" s="177" t="s">
        <v>914</v>
      </c>
      <c r="B22" s="178"/>
    </row>
    <row r="23" spans="1:2" ht="18" customHeight="1">
      <c r="A23" s="177" t="s">
        <v>915</v>
      </c>
      <c r="B23" s="178"/>
    </row>
    <row r="24" spans="1:2" ht="18" customHeight="1">
      <c r="A24" s="177" t="s">
        <v>916</v>
      </c>
      <c r="B24" s="178"/>
    </row>
    <row r="25" spans="1:2" ht="18" customHeight="1">
      <c r="A25" s="177" t="s">
        <v>917</v>
      </c>
      <c r="B25" s="178"/>
    </row>
    <row r="26" spans="1:2" ht="18" customHeight="1">
      <c r="A26" s="177" t="s">
        <v>918</v>
      </c>
      <c r="B26" s="178"/>
    </row>
    <row r="27" spans="1:2" ht="18" customHeight="1">
      <c r="A27" s="177" t="s">
        <v>919</v>
      </c>
      <c r="B27" s="178"/>
    </row>
    <row r="28" spans="1:2" ht="18" customHeight="1">
      <c r="A28" s="177" t="s">
        <v>920</v>
      </c>
      <c r="B28" s="178">
        <v>108</v>
      </c>
    </row>
    <row r="29" spans="1:2" ht="18" customHeight="1">
      <c r="A29" s="175" t="s">
        <v>604</v>
      </c>
      <c r="B29" s="178"/>
    </row>
    <row r="30" spans="1:2" ht="18" customHeight="1">
      <c r="A30" s="177" t="s">
        <v>914</v>
      </c>
      <c r="B30" s="178"/>
    </row>
    <row r="31" spans="1:2" ht="18" customHeight="1">
      <c r="A31" s="177" t="s">
        <v>915</v>
      </c>
      <c r="B31" s="178"/>
    </row>
    <row r="32" spans="1:2" ht="18" customHeight="1">
      <c r="A32" s="177" t="s">
        <v>916</v>
      </c>
      <c r="B32" s="178"/>
    </row>
    <row r="33" spans="1:2" ht="18" customHeight="1">
      <c r="A33" s="177" t="s">
        <v>918</v>
      </c>
      <c r="B33" s="178"/>
    </row>
    <row r="34" spans="1:2" ht="18" customHeight="1">
      <c r="A34" s="177" t="s">
        <v>919</v>
      </c>
      <c r="B34" s="178"/>
    </row>
    <row r="35" spans="1:2" ht="18" customHeight="1">
      <c r="A35" s="177" t="s">
        <v>920</v>
      </c>
      <c r="B35" s="178"/>
    </row>
    <row r="36" spans="1:2" ht="18" customHeight="1">
      <c r="A36" s="175" t="s">
        <v>605</v>
      </c>
      <c r="B36" s="178"/>
    </row>
    <row r="37" spans="1:2" ht="18" customHeight="1">
      <c r="A37" s="177" t="s">
        <v>921</v>
      </c>
      <c r="B37" s="178"/>
    </row>
    <row r="38" spans="1:2" ht="18" customHeight="1">
      <c r="A38" s="177" t="s">
        <v>922</v>
      </c>
      <c r="B38" s="178"/>
    </row>
    <row r="39" spans="1:2" ht="18" customHeight="1">
      <c r="A39" s="177" t="s">
        <v>923</v>
      </c>
      <c r="B39" s="178"/>
    </row>
    <row r="40" spans="1:2" ht="18" customHeight="1">
      <c r="A40" s="175" t="s">
        <v>609</v>
      </c>
      <c r="B40" s="178"/>
    </row>
    <row r="41" spans="1:2" ht="18" customHeight="1">
      <c r="A41" s="177" t="s">
        <v>924</v>
      </c>
      <c r="B41" s="178"/>
    </row>
    <row r="42" spans="1:2" ht="18" customHeight="1">
      <c r="A42" s="177" t="s">
        <v>925</v>
      </c>
      <c r="B42" s="178"/>
    </row>
    <row r="43" spans="1:2" ht="18" customHeight="1">
      <c r="A43" s="175" t="s">
        <v>612</v>
      </c>
      <c r="B43" s="178">
        <v>12</v>
      </c>
    </row>
    <row r="44" spans="1:2" ht="18" customHeight="1">
      <c r="A44" s="177" t="s">
        <v>926</v>
      </c>
      <c r="B44" s="176"/>
    </row>
    <row r="45" spans="1:2" ht="18" customHeight="1">
      <c r="A45" s="177" t="s">
        <v>927</v>
      </c>
      <c r="B45" s="178"/>
    </row>
    <row r="46" spans="1:2" ht="18" customHeight="1">
      <c r="A46" s="177" t="s">
        <v>928</v>
      </c>
      <c r="B46" s="178">
        <v>12</v>
      </c>
    </row>
    <row r="47" spans="1:2" ht="18" customHeight="1">
      <c r="A47" s="175" t="s">
        <v>616</v>
      </c>
      <c r="B47" s="178"/>
    </row>
    <row r="48" spans="1:2" ht="18" customHeight="1">
      <c r="A48" s="177" t="s">
        <v>929</v>
      </c>
      <c r="B48" s="178"/>
    </row>
    <row r="49" spans="1:2" ht="18" customHeight="1">
      <c r="A49" s="177" t="s">
        <v>930</v>
      </c>
      <c r="B49" s="178"/>
    </row>
    <row r="50" spans="1:2" ht="18" customHeight="1">
      <c r="A50" s="175" t="s">
        <v>619</v>
      </c>
      <c r="B50" s="178"/>
    </row>
    <row r="51" spans="1:2" ht="18" customHeight="1">
      <c r="A51" s="177" t="s">
        <v>931</v>
      </c>
      <c r="B51" s="178"/>
    </row>
    <row r="52" spans="1:2" ht="18" customHeight="1">
      <c r="A52" s="177" t="s">
        <v>932</v>
      </c>
      <c r="B52" s="178"/>
    </row>
    <row r="53" spans="1:2" ht="18" customHeight="1">
      <c r="A53" s="177" t="s">
        <v>933</v>
      </c>
      <c r="B53" s="178"/>
    </row>
    <row r="54" spans="1:2" ht="18" customHeight="1">
      <c r="A54" s="177" t="s">
        <v>934</v>
      </c>
      <c r="B54" s="178"/>
    </row>
    <row r="55" spans="1:2" ht="18" customHeight="1">
      <c r="A55" s="177" t="s">
        <v>935</v>
      </c>
      <c r="B55" s="178"/>
    </row>
    <row r="56" spans="1:2" ht="18" customHeight="1">
      <c r="A56" s="175" t="s">
        <v>625</v>
      </c>
      <c r="B56" s="178"/>
    </row>
    <row r="57" spans="1:2" ht="18" customHeight="1">
      <c r="A57" s="177" t="s">
        <v>936</v>
      </c>
      <c r="B57" s="178"/>
    </row>
    <row r="58" spans="1:2" ht="18" customHeight="1">
      <c r="A58" s="177" t="s">
        <v>937</v>
      </c>
      <c r="B58" s="178"/>
    </row>
    <row r="59" spans="1:2" ht="18" customHeight="1">
      <c r="A59" s="175" t="s">
        <v>628</v>
      </c>
      <c r="B59" s="178"/>
    </row>
    <row r="60" spans="1:2" ht="18" customHeight="1">
      <c r="A60" s="179" t="s">
        <v>938</v>
      </c>
      <c r="B60" s="178"/>
    </row>
    <row r="61" spans="1:2" ht="18" customHeight="1">
      <c r="A61" s="179" t="s">
        <v>939</v>
      </c>
      <c r="B61" s="178"/>
    </row>
    <row r="62" spans="1:2" ht="18" customHeight="1">
      <c r="A62" s="180" t="s">
        <v>940</v>
      </c>
      <c r="B62" s="178"/>
    </row>
    <row r="63" spans="1:2" ht="18" customHeight="1">
      <c r="A63" s="180" t="s">
        <v>941</v>
      </c>
      <c r="B63" s="178"/>
    </row>
    <row r="64" spans="1:2" ht="18" customHeight="1">
      <c r="A64" s="175" t="s">
        <v>801</v>
      </c>
      <c r="B64" s="178"/>
    </row>
    <row r="65" spans="1:2" ht="18" customHeight="1">
      <c r="A65" s="177" t="s">
        <v>942</v>
      </c>
      <c r="B65" s="178"/>
    </row>
    <row r="66" spans="1:2" ht="18" customHeight="1">
      <c r="A66" s="179" t="s">
        <v>943</v>
      </c>
      <c r="B66" s="178"/>
    </row>
    <row r="67" spans="1:2" ht="18" customHeight="1">
      <c r="A67" s="175" t="s">
        <v>633</v>
      </c>
      <c r="B67" s="178"/>
    </row>
    <row r="68" spans="1:2" ht="18" customHeight="1">
      <c r="A68" s="179" t="s">
        <v>944</v>
      </c>
      <c r="B68" s="178"/>
    </row>
    <row r="69" spans="1:2" ht="18" customHeight="1">
      <c r="A69" s="179" t="s">
        <v>945</v>
      </c>
      <c r="B69" s="178"/>
    </row>
    <row r="70" spans="1:2" ht="18" customHeight="1">
      <c r="A70" s="179" t="s">
        <v>946</v>
      </c>
      <c r="B70" s="178"/>
    </row>
    <row r="71" spans="1:2" ht="18" customHeight="1">
      <c r="A71" s="179" t="s">
        <v>947</v>
      </c>
      <c r="B71" s="178"/>
    </row>
    <row r="72" spans="1:2" ht="18" customHeight="1">
      <c r="A72" s="181" t="s">
        <v>948</v>
      </c>
      <c r="B72" s="176">
        <f>B21+B43</f>
        <v>120</v>
      </c>
    </row>
    <row r="73" spans="1:2" ht="18" customHeight="1">
      <c r="A73" s="182"/>
      <c r="B73" s="183"/>
    </row>
    <row r="74" ht="18" customHeight="1"/>
  </sheetData>
  <sheetProtection/>
  <mergeCells count="1">
    <mergeCell ref="A2:B2"/>
  </mergeCells>
  <printOptions horizontalCentered="1"/>
  <pageMargins left="0.55" right="0.55" top="0.71" bottom="0.47" header="0.51" footer="0.65"/>
  <pageSetup horizontalDpi="600" verticalDpi="600" orientation="portrait" paperSize="9" scale="98"/>
  <headerFooter alignWithMargins="0">
    <oddHeader>&amp;R表18</oddHead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7"/>
  <sheetViews>
    <sheetView showZeros="0" view="pageBreakPreview" zoomScaleSheetLayoutView="100" workbookViewId="0" topLeftCell="A1">
      <selection activeCell="A7" sqref="A7:B7"/>
    </sheetView>
  </sheetViews>
  <sheetFormatPr defaultColWidth="9.00390625" defaultRowHeight="14.25"/>
  <cols>
    <col min="1" max="1" width="45.50390625" style="0" customWidth="1"/>
    <col min="2" max="2" width="29.50390625" style="0" customWidth="1"/>
  </cols>
  <sheetData>
    <row r="1" spans="1:6" ht="21" customHeight="1">
      <c r="A1" s="154"/>
      <c r="B1" s="154"/>
      <c r="C1" s="154"/>
      <c r="D1" s="154"/>
      <c r="E1" s="154"/>
      <c r="F1" s="154"/>
    </row>
    <row r="2" spans="1:6" ht="51" customHeight="1">
      <c r="A2" s="155" t="s">
        <v>949</v>
      </c>
      <c r="B2" s="156"/>
      <c r="C2" s="157"/>
      <c r="D2" s="157"/>
      <c r="E2" s="154"/>
      <c r="F2" s="154"/>
    </row>
    <row r="3" spans="1:6" ht="21" customHeight="1">
      <c r="A3" s="158"/>
      <c r="B3" s="159" t="s">
        <v>42</v>
      </c>
      <c r="C3" s="160"/>
      <c r="D3" s="160"/>
      <c r="E3" s="154"/>
      <c r="F3" s="154"/>
    </row>
    <row r="4" spans="1:6" ht="36" customHeight="1">
      <c r="A4" s="161" t="s">
        <v>83</v>
      </c>
      <c r="B4" s="161" t="s">
        <v>811</v>
      </c>
      <c r="C4" s="162"/>
      <c r="D4" s="162"/>
      <c r="E4" s="162"/>
      <c r="F4" s="162"/>
    </row>
    <row r="5" spans="1:6" ht="36" customHeight="1">
      <c r="A5" s="163" t="s">
        <v>950</v>
      </c>
      <c r="B5" s="164">
        <v>0</v>
      </c>
      <c r="C5" s="162"/>
      <c r="D5" s="162"/>
      <c r="E5" s="162"/>
      <c r="F5" s="162"/>
    </row>
    <row r="6" spans="1:6" ht="36" customHeight="1">
      <c r="A6" s="165" t="s">
        <v>951</v>
      </c>
      <c r="B6" s="164">
        <v>0</v>
      </c>
      <c r="C6" s="162"/>
      <c r="D6" s="162"/>
      <c r="E6" s="162"/>
      <c r="F6" s="162"/>
    </row>
    <row r="7" spans="1:2" ht="27.75" customHeight="1">
      <c r="A7" s="166" t="s">
        <v>952</v>
      </c>
      <c r="B7" s="167"/>
    </row>
  </sheetData>
  <sheetProtection/>
  <mergeCells count="2">
    <mergeCell ref="A2:B2"/>
    <mergeCell ref="A7:B7"/>
  </mergeCells>
  <printOptions horizontalCentered="1"/>
  <pageMargins left="0.55" right="0.55" top="0.59" bottom="0.59" header="0.51" footer="0.65"/>
  <pageSetup horizontalDpi="600" verticalDpi="600" orientation="portrait" paperSize="9"/>
  <headerFooter alignWithMargins="0">
    <oddHeader>&amp;R表19</oddHead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41"/>
  <sheetViews>
    <sheetView showZeros="0" view="pageBreakPreview" zoomScaleSheetLayoutView="100" workbookViewId="0" topLeftCell="A1">
      <pane ySplit="4" topLeftCell="A11" activePane="bottomLeft" state="frozen"/>
      <selection pane="bottomLeft" activeCell="A41" sqref="A41:D41"/>
    </sheetView>
  </sheetViews>
  <sheetFormatPr defaultColWidth="9.00390625" defaultRowHeight="14.25"/>
  <cols>
    <col min="1" max="1" width="35.00390625" style="0" customWidth="1"/>
    <col min="2" max="2" width="14.375" style="0" customWidth="1"/>
    <col min="3" max="3" width="18.375" style="0" customWidth="1"/>
    <col min="4" max="4" width="14.125" style="0" customWidth="1"/>
  </cols>
  <sheetData>
    <row r="1" spans="1:4" ht="15.75" customHeight="1">
      <c r="A1" s="141"/>
      <c r="B1" s="141"/>
      <c r="C1" s="141"/>
      <c r="D1" s="141"/>
    </row>
    <row r="2" spans="1:4" ht="27" customHeight="1">
      <c r="A2" s="142" t="s">
        <v>953</v>
      </c>
      <c r="B2" s="142"/>
      <c r="C2" s="142"/>
      <c r="D2" s="142"/>
    </row>
    <row r="3" spans="1:4" ht="16.5" customHeight="1">
      <c r="A3" s="141"/>
      <c r="B3" s="141"/>
      <c r="C3" s="141"/>
      <c r="D3" s="153" t="s">
        <v>42</v>
      </c>
    </row>
    <row r="4" spans="1:4" ht="16.5" customHeight="1">
      <c r="A4" s="144" t="s">
        <v>810</v>
      </c>
      <c r="B4" s="145" t="s">
        <v>44</v>
      </c>
      <c r="C4" s="145" t="s">
        <v>45</v>
      </c>
      <c r="D4" s="145" t="s">
        <v>46</v>
      </c>
    </row>
    <row r="5" spans="1:4" ht="16.5" customHeight="1">
      <c r="A5" s="146" t="s">
        <v>954</v>
      </c>
      <c r="B5" s="147">
        <v>0</v>
      </c>
      <c r="C5" s="147">
        <v>0</v>
      </c>
      <c r="D5" s="147">
        <v>0</v>
      </c>
    </row>
    <row r="6" spans="1:4" ht="16.5" customHeight="1">
      <c r="A6" s="148" t="s">
        <v>955</v>
      </c>
      <c r="B6" s="149">
        <v>0</v>
      </c>
      <c r="C6" s="149">
        <v>0</v>
      </c>
      <c r="D6" s="149">
        <v>0</v>
      </c>
    </row>
    <row r="7" spans="1:4" ht="16.5" customHeight="1">
      <c r="A7" s="148" t="s">
        <v>956</v>
      </c>
      <c r="B7" s="149">
        <v>0</v>
      </c>
      <c r="C7" s="149">
        <v>0</v>
      </c>
      <c r="D7" s="149">
        <v>0</v>
      </c>
    </row>
    <row r="8" spans="1:4" ht="16.5" customHeight="1">
      <c r="A8" s="148" t="s">
        <v>957</v>
      </c>
      <c r="B8" s="149">
        <v>0</v>
      </c>
      <c r="C8" s="149">
        <v>0</v>
      </c>
      <c r="D8" s="149">
        <v>0</v>
      </c>
    </row>
    <row r="9" spans="1:4" ht="16.5" customHeight="1">
      <c r="A9" s="148" t="s">
        <v>958</v>
      </c>
      <c r="B9" s="149">
        <v>0</v>
      </c>
      <c r="C9" s="149">
        <v>0</v>
      </c>
      <c r="D9" s="149">
        <v>0</v>
      </c>
    </row>
    <row r="10" spans="1:4" ht="16.5" customHeight="1">
      <c r="A10" s="148" t="s">
        <v>955</v>
      </c>
      <c r="B10" s="149">
        <v>0</v>
      </c>
      <c r="C10" s="149">
        <v>0</v>
      </c>
      <c r="D10" s="149">
        <v>0</v>
      </c>
    </row>
    <row r="11" spans="1:4" ht="16.5" customHeight="1">
      <c r="A11" s="148" t="s">
        <v>956</v>
      </c>
      <c r="B11" s="149">
        <v>0</v>
      </c>
      <c r="C11" s="149">
        <v>0</v>
      </c>
      <c r="D11" s="149">
        <v>0</v>
      </c>
    </row>
    <row r="12" spans="1:4" ht="16.5" customHeight="1">
      <c r="A12" s="148" t="s">
        <v>957</v>
      </c>
      <c r="B12" s="149">
        <v>0</v>
      </c>
      <c r="C12" s="149">
        <v>0</v>
      </c>
      <c r="D12" s="149">
        <v>0</v>
      </c>
    </row>
    <row r="13" spans="1:4" ht="16.5" customHeight="1">
      <c r="A13" s="148" t="s">
        <v>959</v>
      </c>
      <c r="B13" s="149">
        <v>0</v>
      </c>
      <c r="C13" s="149">
        <v>0</v>
      </c>
      <c r="D13" s="149">
        <v>0</v>
      </c>
    </row>
    <row r="14" spans="1:4" ht="16.5" customHeight="1">
      <c r="A14" s="148" t="s">
        <v>955</v>
      </c>
      <c r="B14" s="149">
        <v>0</v>
      </c>
      <c r="C14" s="149">
        <v>0</v>
      </c>
      <c r="D14" s="149">
        <v>0</v>
      </c>
    </row>
    <row r="15" spans="1:4" ht="16.5" customHeight="1">
      <c r="A15" s="148" t="s">
        <v>956</v>
      </c>
      <c r="B15" s="149">
        <v>0</v>
      </c>
      <c r="C15" s="149">
        <v>0</v>
      </c>
      <c r="D15" s="149">
        <v>0</v>
      </c>
    </row>
    <row r="16" spans="1:4" ht="16.5" customHeight="1">
      <c r="A16" s="148" t="s">
        <v>957</v>
      </c>
      <c r="B16" s="149">
        <v>0</v>
      </c>
      <c r="C16" s="149">
        <v>0</v>
      </c>
      <c r="D16" s="149">
        <v>0</v>
      </c>
    </row>
    <row r="17" spans="1:4" ht="16.5" customHeight="1">
      <c r="A17" s="148" t="s">
        <v>960</v>
      </c>
      <c r="B17" s="149">
        <v>0</v>
      </c>
      <c r="C17" s="149">
        <v>0</v>
      </c>
      <c r="D17" s="149">
        <v>0</v>
      </c>
    </row>
    <row r="18" spans="1:4" ht="16.5" customHeight="1">
      <c r="A18" s="148" t="s">
        <v>955</v>
      </c>
      <c r="B18" s="149">
        <v>0</v>
      </c>
      <c r="C18" s="149">
        <v>0</v>
      </c>
      <c r="D18" s="149">
        <v>0</v>
      </c>
    </row>
    <row r="19" spans="1:4" ht="16.5" customHeight="1">
      <c r="A19" s="148" t="s">
        <v>956</v>
      </c>
      <c r="B19" s="149">
        <v>0</v>
      </c>
      <c r="C19" s="149">
        <v>0</v>
      </c>
      <c r="D19" s="149">
        <v>0</v>
      </c>
    </row>
    <row r="20" spans="1:4" ht="16.5" customHeight="1">
      <c r="A20" s="148" t="s">
        <v>957</v>
      </c>
      <c r="B20" s="149">
        <v>0</v>
      </c>
      <c r="C20" s="149">
        <v>0</v>
      </c>
      <c r="D20" s="149">
        <v>0</v>
      </c>
    </row>
    <row r="21" spans="1:4" ht="16.5" customHeight="1">
      <c r="A21" s="148" t="s">
        <v>961</v>
      </c>
      <c r="B21" s="149">
        <v>0</v>
      </c>
      <c r="C21" s="149">
        <v>0</v>
      </c>
      <c r="D21" s="149">
        <v>0</v>
      </c>
    </row>
    <row r="22" spans="1:4" ht="16.5" customHeight="1">
      <c r="A22" s="148" t="s">
        <v>955</v>
      </c>
      <c r="B22" s="149">
        <v>0</v>
      </c>
      <c r="C22" s="149">
        <v>0</v>
      </c>
      <c r="D22" s="149">
        <v>0</v>
      </c>
    </row>
    <row r="23" spans="1:4" ht="16.5" customHeight="1">
      <c r="A23" s="148" t="s">
        <v>956</v>
      </c>
      <c r="B23" s="149">
        <v>0</v>
      </c>
      <c r="C23" s="149">
        <v>0</v>
      </c>
      <c r="D23" s="149">
        <v>0</v>
      </c>
    </row>
    <row r="24" spans="1:4" ht="16.5" customHeight="1">
      <c r="A24" s="148" t="s">
        <v>957</v>
      </c>
      <c r="B24" s="149">
        <v>0</v>
      </c>
      <c r="C24" s="149">
        <v>0</v>
      </c>
      <c r="D24" s="149">
        <v>0</v>
      </c>
    </row>
    <row r="25" spans="1:4" ht="16.5" customHeight="1">
      <c r="A25" s="148" t="s">
        <v>962</v>
      </c>
      <c r="B25" s="149">
        <v>0</v>
      </c>
      <c r="C25" s="149">
        <v>0</v>
      </c>
      <c r="D25" s="149">
        <v>0</v>
      </c>
    </row>
    <row r="26" spans="1:4" ht="16.5" customHeight="1">
      <c r="A26" s="148" t="s">
        <v>955</v>
      </c>
      <c r="B26" s="149">
        <v>0</v>
      </c>
      <c r="C26" s="149">
        <v>0</v>
      </c>
      <c r="D26" s="149">
        <v>0</v>
      </c>
    </row>
    <row r="27" spans="1:4" ht="16.5" customHeight="1">
      <c r="A27" s="148" t="s">
        <v>956</v>
      </c>
      <c r="B27" s="149">
        <v>0</v>
      </c>
      <c r="C27" s="149">
        <v>0</v>
      </c>
      <c r="D27" s="149">
        <v>0</v>
      </c>
    </row>
    <row r="28" spans="1:4" ht="16.5" customHeight="1">
      <c r="A28" s="148" t="s">
        <v>957</v>
      </c>
      <c r="B28" s="149">
        <v>0</v>
      </c>
      <c r="C28" s="149">
        <v>0</v>
      </c>
      <c r="D28" s="149">
        <v>0</v>
      </c>
    </row>
    <row r="29" spans="1:4" ht="16.5" customHeight="1">
      <c r="A29" s="148" t="s">
        <v>963</v>
      </c>
      <c r="B29" s="149">
        <v>0</v>
      </c>
      <c r="C29" s="149">
        <v>0</v>
      </c>
      <c r="D29" s="149">
        <v>0</v>
      </c>
    </row>
    <row r="30" spans="1:4" ht="16.5" customHeight="1">
      <c r="A30" s="148" t="s">
        <v>955</v>
      </c>
      <c r="B30" s="149">
        <v>0</v>
      </c>
      <c r="C30" s="149">
        <v>0</v>
      </c>
      <c r="D30" s="149">
        <v>0</v>
      </c>
    </row>
    <row r="31" spans="1:4" ht="16.5" customHeight="1">
      <c r="A31" s="148" t="s">
        <v>956</v>
      </c>
      <c r="B31" s="149">
        <v>0</v>
      </c>
      <c r="C31" s="149">
        <v>0</v>
      </c>
      <c r="D31" s="149">
        <v>0</v>
      </c>
    </row>
    <row r="32" spans="1:4" ht="16.5" customHeight="1">
      <c r="A32" s="148" t="s">
        <v>957</v>
      </c>
      <c r="B32" s="149">
        <v>0</v>
      </c>
      <c r="C32" s="149">
        <v>0</v>
      </c>
      <c r="D32" s="149">
        <v>0</v>
      </c>
    </row>
    <row r="33" spans="1:4" ht="16.5" customHeight="1">
      <c r="A33" s="148" t="s">
        <v>964</v>
      </c>
      <c r="B33" s="149">
        <v>0</v>
      </c>
      <c r="C33" s="149">
        <v>0</v>
      </c>
      <c r="D33" s="149">
        <v>0</v>
      </c>
    </row>
    <row r="34" spans="1:4" ht="16.5" customHeight="1">
      <c r="A34" s="148" t="s">
        <v>955</v>
      </c>
      <c r="B34" s="149">
        <v>0</v>
      </c>
      <c r="C34" s="149">
        <v>0</v>
      </c>
      <c r="D34" s="149">
        <v>0</v>
      </c>
    </row>
    <row r="35" spans="1:4" ht="16.5" customHeight="1">
      <c r="A35" s="148" t="s">
        <v>956</v>
      </c>
      <c r="B35" s="149">
        <v>0</v>
      </c>
      <c r="C35" s="149">
        <v>0</v>
      </c>
      <c r="D35" s="149">
        <v>0</v>
      </c>
    </row>
    <row r="36" spans="1:4" ht="16.5" customHeight="1">
      <c r="A36" s="148" t="s">
        <v>957</v>
      </c>
      <c r="B36" s="149">
        <v>0</v>
      </c>
      <c r="C36" s="149">
        <v>0</v>
      </c>
      <c r="D36" s="149">
        <v>0</v>
      </c>
    </row>
    <row r="37" spans="1:4" ht="16.5" customHeight="1">
      <c r="A37" s="148" t="s">
        <v>965</v>
      </c>
      <c r="B37" s="149">
        <v>0</v>
      </c>
      <c r="C37" s="149">
        <v>0</v>
      </c>
      <c r="D37" s="149">
        <v>0</v>
      </c>
    </row>
    <row r="38" spans="1:4" ht="16.5" customHeight="1">
      <c r="A38" s="148" t="s">
        <v>955</v>
      </c>
      <c r="B38" s="149">
        <v>0</v>
      </c>
      <c r="C38" s="149">
        <v>0</v>
      </c>
      <c r="D38" s="149">
        <v>0</v>
      </c>
    </row>
    <row r="39" spans="1:4" ht="16.5" customHeight="1">
      <c r="A39" s="148" t="s">
        <v>956</v>
      </c>
      <c r="B39" s="149">
        <v>0</v>
      </c>
      <c r="C39" s="149">
        <v>0</v>
      </c>
      <c r="D39" s="149">
        <v>0</v>
      </c>
    </row>
    <row r="40" spans="1:4" ht="16.5" customHeight="1">
      <c r="A40" s="148" t="s">
        <v>957</v>
      </c>
      <c r="B40" s="149">
        <v>0</v>
      </c>
      <c r="C40" s="149">
        <v>0</v>
      </c>
      <c r="D40" s="149">
        <v>0</v>
      </c>
    </row>
    <row r="41" spans="1:4" ht="16.5" customHeight="1">
      <c r="A41" s="152" t="s">
        <v>966</v>
      </c>
      <c r="B41" s="152"/>
      <c r="C41" s="152"/>
      <c r="D41" s="152"/>
    </row>
  </sheetData>
  <sheetProtection/>
  <mergeCells count="2">
    <mergeCell ref="A2:D2"/>
    <mergeCell ref="A41:D41"/>
  </mergeCells>
  <printOptions horizontalCentered="1"/>
  <pageMargins left="0.55" right="0.55" top="0.59" bottom="0.59" header="0.51" footer="0.65"/>
  <pageSetup horizontalDpi="600" verticalDpi="600" orientation="portrait" paperSize="9"/>
  <headerFooter alignWithMargins="0">
    <oddHeader>&amp;R表20</oddHead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48"/>
  <sheetViews>
    <sheetView showZeros="0" view="pageBreakPreview" zoomScaleSheetLayoutView="100" workbookViewId="0" topLeftCell="A1">
      <pane ySplit="4" topLeftCell="A44" activePane="bottomLeft" state="frozen"/>
      <selection pane="bottomLeft" activeCell="A48" sqref="A48:D48"/>
    </sheetView>
  </sheetViews>
  <sheetFormatPr defaultColWidth="9.00390625" defaultRowHeight="14.25"/>
  <cols>
    <col min="1" max="1" width="49.00390625" style="0" customWidth="1"/>
    <col min="2" max="2" width="14.375" style="0" customWidth="1"/>
    <col min="3" max="3" width="18.125" style="0" customWidth="1"/>
    <col min="4" max="4" width="13.875" style="0" customWidth="1"/>
    <col min="5" max="5" width="10.50390625" style="0" bestFit="1" customWidth="1"/>
  </cols>
  <sheetData>
    <row r="1" spans="1:4" ht="15" customHeight="1">
      <c r="A1" s="141"/>
      <c r="B1" s="141"/>
      <c r="C1" s="141"/>
      <c r="D1" s="141"/>
    </row>
    <row r="2" spans="1:4" ht="30" customHeight="1">
      <c r="A2" s="142" t="s">
        <v>967</v>
      </c>
      <c r="B2" s="142"/>
      <c r="C2" s="142"/>
      <c r="D2" s="142"/>
    </row>
    <row r="3" spans="1:4" ht="16.5" customHeight="1">
      <c r="A3" s="141"/>
      <c r="B3" s="141"/>
      <c r="C3" s="141"/>
      <c r="D3" s="143" t="s">
        <v>42</v>
      </c>
    </row>
    <row r="4" spans="1:4" ht="16.5" customHeight="1">
      <c r="A4" s="144" t="s">
        <v>810</v>
      </c>
      <c r="B4" s="145" t="s">
        <v>44</v>
      </c>
      <c r="C4" s="145" t="s">
        <v>45</v>
      </c>
      <c r="D4" s="145" t="s">
        <v>46</v>
      </c>
    </row>
    <row r="5" spans="1:4" ht="16.5" customHeight="1">
      <c r="A5" s="146" t="s">
        <v>968</v>
      </c>
      <c r="B5" s="147">
        <v>0</v>
      </c>
      <c r="C5" s="147">
        <v>0</v>
      </c>
      <c r="D5" s="147">
        <v>0</v>
      </c>
    </row>
    <row r="6" spans="1:4" ht="16.5" customHeight="1">
      <c r="A6" s="148" t="s">
        <v>969</v>
      </c>
      <c r="B6" s="149">
        <v>0</v>
      </c>
      <c r="C6" s="149">
        <v>0</v>
      </c>
      <c r="D6" s="149">
        <v>0</v>
      </c>
    </row>
    <row r="7" spans="1:4" ht="16.5" customHeight="1">
      <c r="A7" s="148" t="s">
        <v>970</v>
      </c>
      <c r="B7" s="149">
        <v>0</v>
      </c>
      <c r="C7" s="149">
        <v>0</v>
      </c>
      <c r="D7" s="149">
        <v>0</v>
      </c>
    </row>
    <row r="8" spans="1:4" s="70" customFormat="1" ht="16.5" customHeight="1">
      <c r="A8" s="150" t="s">
        <v>971</v>
      </c>
      <c r="B8" s="149">
        <v>0</v>
      </c>
      <c r="C8" s="149">
        <v>0</v>
      </c>
      <c r="D8" s="149">
        <v>0</v>
      </c>
    </row>
    <row r="9" spans="1:4" s="70" customFormat="1" ht="16.5" customHeight="1">
      <c r="A9" s="150" t="s">
        <v>972</v>
      </c>
      <c r="B9" s="149">
        <v>0</v>
      </c>
      <c r="C9" s="149">
        <v>0</v>
      </c>
      <c r="D9" s="149">
        <v>0</v>
      </c>
    </row>
    <row r="10" spans="1:4" s="70" customFormat="1" ht="16.5" customHeight="1">
      <c r="A10" s="150" t="s">
        <v>973</v>
      </c>
      <c r="B10" s="149">
        <v>0</v>
      </c>
      <c r="C10" s="149">
        <v>0</v>
      </c>
      <c r="D10" s="149">
        <v>0</v>
      </c>
    </row>
    <row r="11" spans="1:4" s="70" customFormat="1" ht="16.5" customHeight="1">
      <c r="A11" s="150" t="s">
        <v>974</v>
      </c>
      <c r="B11" s="149">
        <v>0</v>
      </c>
      <c r="C11" s="149">
        <v>0</v>
      </c>
      <c r="D11" s="149">
        <v>0</v>
      </c>
    </row>
    <row r="12" spans="1:4" s="70" customFormat="1" ht="16.5" customHeight="1">
      <c r="A12" s="150" t="s">
        <v>975</v>
      </c>
      <c r="B12" s="149">
        <v>0</v>
      </c>
      <c r="C12" s="149">
        <v>0</v>
      </c>
      <c r="D12" s="149">
        <v>0</v>
      </c>
    </row>
    <row r="13" spans="1:4" s="70" customFormat="1" ht="16.5" customHeight="1">
      <c r="A13" s="150" t="s">
        <v>976</v>
      </c>
      <c r="B13" s="149">
        <v>0</v>
      </c>
      <c r="C13" s="149">
        <v>0</v>
      </c>
      <c r="D13" s="149">
        <v>0</v>
      </c>
    </row>
    <row r="14" spans="1:4" ht="16.5" customHeight="1">
      <c r="A14" s="148" t="s">
        <v>977</v>
      </c>
      <c r="B14" s="149">
        <v>0</v>
      </c>
      <c r="C14" s="149">
        <v>0</v>
      </c>
      <c r="D14" s="149">
        <v>0</v>
      </c>
    </row>
    <row r="15" spans="1:4" ht="16.5" customHeight="1">
      <c r="A15" s="148" t="s">
        <v>978</v>
      </c>
      <c r="B15" s="149">
        <v>0</v>
      </c>
      <c r="C15" s="149">
        <v>0</v>
      </c>
      <c r="D15" s="149">
        <v>0</v>
      </c>
    </row>
    <row r="16" spans="1:4" ht="16.5" customHeight="1">
      <c r="A16" s="148" t="s">
        <v>979</v>
      </c>
      <c r="B16" s="149">
        <v>0</v>
      </c>
      <c r="C16" s="149">
        <v>0</v>
      </c>
      <c r="D16" s="149">
        <v>0</v>
      </c>
    </row>
    <row r="17" spans="1:4" ht="16.5" customHeight="1">
      <c r="A17" s="148" t="s">
        <v>980</v>
      </c>
      <c r="B17" s="149">
        <v>0</v>
      </c>
      <c r="C17" s="149">
        <v>0</v>
      </c>
      <c r="D17" s="149">
        <v>0</v>
      </c>
    </row>
    <row r="18" spans="1:4" ht="16.5" customHeight="1">
      <c r="A18" s="148" t="s">
        <v>981</v>
      </c>
      <c r="B18" s="149">
        <v>0</v>
      </c>
      <c r="C18" s="149">
        <v>0</v>
      </c>
      <c r="D18" s="149">
        <v>0</v>
      </c>
    </row>
    <row r="19" spans="1:4" ht="16.5" customHeight="1">
      <c r="A19" s="148" t="s">
        <v>982</v>
      </c>
      <c r="B19" s="149">
        <v>0</v>
      </c>
      <c r="C19" s="149">
        <v>0</v>
      </c>
      <c r="D19" s="149">
        <v>0</v>
      </c>
    </row>
    <row r="20" spans="1:4" ht="16.5" customHeight="1">
      <c r="A20" s="148" t="s">
        <v>983</v>
      </c>
      <c r="B20" s="149">
        <v>0</v>
      </c>
      <c r="C20" s="149">
        <v>0</v>
      </c>
      <c r="D20" s="149">
        <v>0</v>
      </c>
    </row>
    <row r="21" spans="1:4" ht="16.5" customHeight="1">
      <c r="A21" s="148" t="s">
        <v>984</v>
      </c>
      <c r="B21" s="149">
        <v>0</v>
      </c>
      <c r="C21" s="149">
        <v>0</v>
      </c>
      <c r="D21" s="149">
        <v>0</v>
      </c>
    </row>
    <row r="22" spans="1:4" ht="16.5" customHeight="1">
      <c r="A22" s="148" t="s">
        <v>985</v>
      </c>
      <c r="B22" s="149">
        <v>0</v>
      </c>
      <c r="C22" s="149">
        <v>0</v>
      </c>
      <c r="D22" s="149">
        <v>0</v>
      </c>
    </row>
    <row r="23" spans="1:4" ht="16.5" customHeight="1">
      <c r="A23" s="148" t="s">
        <v>986</v>
      </c>
      <c r="B23" s="149">
        <v>0</v>
      </c>
      <c r="C23" s="149">
        <v>0</v>
      </c>
      <c r="D23" s="149">
        <v>0</v>
      </c>
    </row>
    <row r="24" spans="1:4" ht="16.5" customHeight="1">
      <c r="A24" s="148" t="s">
        <v>987</v>
      </c>
      <c r="B24" s="149">
        <v>0</v>
      </c>
      <c r="C24" s="149">
        <v>0</v>
      </c>
      <c r="D24" s="149">
        <v>0</v>
      </c>
    </row>
    <row r="25" spans="1:4" ht="16.5" customHeight="1">
      <c r="A25" s="148" t="s">
        <v>988</v>
      </c>
      <c r="B25" s="149">
        <v>0</v>
      </c>
      <c r="C25" s="149">
        <v>0</v>
      </c>
      <c r="D25" s="149">
        <v>0</v>
      </c>
    </row>
    <row r="26" spans="1:4" ht="16.5" customHeight="1">
      <c r="A26" s="148" t="s">
        <v>989</v>
      </c>
      <c r="B26" s="149">
        <v>0</v>
      </c>
      <c r="C26" s="149">
        <v>0</v>
      </c>
      <c r="D26" s="149">
        <v>0</v>
      </c>
    </row>
    <row r="27" spans="1:4" ht="16.5" customHeight="1">
      <c r="A27" s="148" t="s">
        <v>990</v>
      </c>
      <c r="B27" s="149">
        <v>0</v>
      </c>
      <c r="C27" s="149">
        <v>0</v>
      </c>
      <c r="D27" s="149">
        <v>0</v>
      </c>
    </row>
    <row r="28" spans="1:4" ht="16.5" customHeight="1">
      <c r="A28" s="148" t="s">
        <v>991</v>
      </c>
      <c r="B28" s="149">
        <v>0</v>
      </c>
      <c r="C28" s="149">
        <v>0</v>
      </c>
      <c r="D28" s="149">
        <v>0</v>
      </c>
    </row>
    <row r="29" spans="1:4" ht="16.5" customHeight="1">
      <c r="A29" s="148" t="s">
        <v>992</v>
      </c>
      <c r="B29" s="149">
        <v>0</v>
      </c>
      <c r="C29" s="149">
        <v>0</v>
      </c>
      <c r="D29" s="149">
        <v>0</v>
      </c>
    </row>
    <row r="30" spans="1:4" ht="16.5" customHeight="1">
      <c r="A30" s="148" t="s">
        <v>993</v>
      </c>
      <c r="B30" s="149">
        <v>0</v>
      </c>
      <c r="C30" s="149">
        <v>0</v>
      </c>
      <c r="D30" s="149">
        <v>0</v>
      </c>
    </row>
    <row r="31" spans="1:4" ht="16.5" customHeight="1">
      <c r="A31" s="148" t="s">
        <v>994</v>
      </c>
      <c r="B31" s="149">
        <v>0</v>
      </c>
      <c r="C31" s="149">
        <v>0</v>
      </c>
      <c r="D31" s="149">
        <v>0</v>
      </c>
    </row>
    <row r="32" spans="1:4" ht="16.5" customHeight="1">
      <c r="A32" s="148" t="s">
        <v>995</v>
      </c>
      <c r="B32" s="149">
        <v>0</v>
      </c>
      <c r="C32" s="149">
        <v>0</v>
      </c>
      <c r="D32" s="149">
        <v>0</v>
      </c>
    </row>
    <row r="33" spans="1:4" ht="16.5" customHeight="1">
      <c r="A33" s="148" t="s">
        <v>996</v>
      </c>
      <c r="B33" s="149">
        <v>0</v>
      </c>
      <c r="C33" s="149">
        <v>0</v>
      </c>
      <c r="D33" s="149">
        <v>0</v>
      </c>
    </row>
    <row r="34" spans="1:4" ht="16.5" customHeight="1">
      <c r="A34" s="148" t="s">
        <v>997</v>
      </c>
      <c r="B34" s="149">
        <v>0</v>
      </c>
      <c r="C34" s="149">
        <v>0</v>
      </c>
      <c r="D34" s="149">
        <v>0</v>
      </c>
    </row>
    <row r="35" spans="1:4" ht="16.5" customHeight="1">
      <c r="A35" s="148" t="s">
        <v>998</v>
      </c>
      <c r="B35" s="149">
        <v>0</v>
      </c>
      <c r="C35" s="149">
        <v>0</v>
      </c>
      <c r="D35" s="149">
        <v>0</v>
      </c>
    </row>
    <row r="36" spans="1:4" ht="16.5" customHeight="1">
      <c r="A36" s="148" t="s">
        <v>978</v>
      </c>
      <c r="B36" s="149">
        <v>0</v>
      </c>
      <c r="C36" s="149">
        <v>0</v>
      </c>
      <c r="D36" s="149">
        <v>0</v>
      </c>
    </row>
    <row r="37" spans="1:4" ht="16.5" customHeight="1">
      <c r="A37" s="148" t="s">
        <v>999</v>
      </c>
      <c r="B37" s="149">
        <v>0</v>
      </c>
      <c r="C37" s="149">
        <v>0</v>
      </c>
      <c r="D37" s="149">
        <v>0</v>
      </c>
    </row>
    <row r="38" spans="1:4" ht="16.5" customHeight="1">
      <c r="A38" s="148" t="s">
        <v>1000</v>
      </c>
      <c r="B38" s="149">
        <v>0</v>
      </c>
      <c r="C38" s="149">
        <v>0</v>
      </c>
      <c r="D38" s="149">
        <v>0</v>
      </c>
    </row>
    <row r="39" spans="1:4" ht="16.5" customHeight="1">
      <c r="A39" s="148" t="s">
        <v>1001</v>
      </c>
      <c r="B39" s="149">
        <v>0</v>
      </c>
      <c r="C39" s="149">
        <v>0</v>
      </c>
      <c r="D39" s="149">
        <v>0</v>
      </c>
    </row>
    <row r="40" spans="1:4" ht="16.5" customHeight="1">
      <c r="A40" s="148" t="s">
        <v>1002</v>
      </c>
      <c r="B40" s="149">
        <v>0</v>
      </c>
      <c r="C40" s="149">
        <v>0</v>
      </c>
      <c r="D40" s="149">
        <v>0</v>
      </c>
    </row>
    <row r="41" spans="1:4" ht="16.5" customHeight="1">
      <c r="A41" s="148" t="s">
        <v>993</v>
      </c>
      <c r="B41" s="149">
        <v>0</v>
      </c>
      <c r="C41" s="149">
        <v>0</v>
      </c>
      <c r="D41" s="149">
        <v>0</v>
      </c>
    </row>
    <row r="42" spans="1:4" ht="16.5" customHeight="1">
      <c r="A42" s="148" t="s">
        <v>1003</v>
      </c>
      <c r="B42" s="149">
        <v>0</v>
      </c>
      <c r="C42" s="149">
        <v>0</v>
      </c>
      <c r="D42" s="149">
        <v>0</v>
      </c>
    </row>
    <row r="43" spans="1:4" ht="16.5" customHeight="1">
      <c r="A43" s="148" t="s">
        <v>1004</v>
      </c>
      <c r="B43" s="149">
        <v>0</v>
      </c>
      <c r="C43" s="149">
        <v>0</v>
      </c>
      <c r="D43" s="149">
        <v>0</v>
      </c>
    </row>
    <row r="44" spans="1:4" ht="16.5" customHeight="1">
      <c r="A44" s="148" t="s">
        <v>1005</v>
      </c>
      <c r="B44" s="149">
        <v>0</v>
      </c>
      <c r="C44" s="149">
        <v>0</v>
      </c>
      <c r="D44" s="149">
        <v>0</v>
      </c>
    </row>
    <row r="45" spans="1:4" ht="16.5" customHeight="1">
      <c r="A45" s="148" t="s">
        <v>1006</v>
      </c>
      <c r="B45" s="149">
        <v>0</v>
      </c>
      <c r="C45" s="149">
        <v>0</v>
      </c>
      <c r="D45" s="149">
        <v>0</v>
      </c>
    </row>
    <row r="46" spans="1:5" ht="16.5" customHeight="1">
      <c r="A46" s="148" t="s">
        <v>1007</v>
      </c>
      <c r="B46" s="149">
        <v>0</v>
      </c>
      <c r="C46" s="149">
        <v>0</v>
      </c>
      <c r="D46" s="149">
        <v>0</v>
      </c>
      <c r="E46" s="151"/>
    </row>
    <row r="47" spans="1:4" ht="16.5" customHeight="1">
      <c r="A47" s="148" t="s">
        <v>1008</v>
      </c>
      <c r="B47" s="149">
        <v>0</v>
      </c>
      <c r="C47" s="149">
        <v>0</v>
      </c>
      <c r="D47" s="149">
        <v>0</v>
      </c>
    </row>
    <row r="48" spans="1:4" ht="16.5" customHeight="1">
      <c r="A48" s="152" t="s">
        <v>966</v>
      </c>
      <c r="B48" s="152"/>
      <c r="C48" s="152"/>
      <c r="D48" s="152"/>
    </row>
  </sheetData>
  <sheetProtection/>
  <mergeCells count="2">
    <mergeCell ref="A2:D2"/>
    <mergeCell ref="A48:D48"/>
  </mergeCells>
  <printOptions horizontalCentered="1"/>
  <pageMargins left="0.55" right="0.55" top="0.59" bottom="0.59" header="0.51" footer="0.65"/>
  <pageSetup horizontalDpi="600" verticalDpi="600" orientation="portrait" paperSize="9" scale="90"/>
  <headerFooter alignWithMargins="0">
    <oddHeader>&amp;R表21</oddHead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G9"/>
  <sheetViews>
    <sheetView showGridLines="0" showZeros="0" view="pageBreakPreview" zoomScaleSheetLayoutView="100" workbookViewId="0" topLeftCell="A1">
      <selection activeCell="B8" sqref="B8:G8"/>
    </sheetView>
  </sheetViews>
  <sheetFormatPr defaultColWidth="8.75390625" defaultRowHeight="14.25"/>
  <cols>
    <col min="1" max="1" width="14.25390625" style="138" customWidth="1"/>
    <col min="2" max="7" width="10.75390625" style="110" customWidth="1"/>
    <col min="8" max="16384" width="8.75390625" style="111" customWidth="1"/>
  </cols>
  <sheetData>
    <row r="2" spans="1:7" ht="25.5" customHeight="1">
      <c r="A2" s="125" t="s">
        <v>1009</v>
      </c>
      <c r="B2" s="125"/>
      <c r="C2" s="125"/>
      <c r="D2" s="125"/>
      <c r="E2" s="125"/>
      <c r="F2" s="125"/>
      <c r="G2" s="125"/>
    </row>
    <row r="3" spans="1:7" s="107" customFormat="1" ht="27" customHeight="1">
      <c r="A3" s="30"/>
      <c r="B3" s="114"/>
      <c r="C3" s="114"/>
      <c r="D3" s="114"/>
      <c r="E3" s="114"/>
      <c r="F3" s="114"/>
      <c r="G3" s="115" t="s">
        <v>1010</v>
      </c>
    </row>
    <row r="4" spans="1:7" s="108" customFormat="1" ht="24.75" customHeight="1">
      <c r="A4" s="127" t="s">
        <v>1011</v>
      </c>
      <c r="B4" s="20" t="s">
        <v>1012</v>
      </c>
      <c r="C4" s="20"/>
      <c r="D4" s="20"/>
      <c r="E4" s="20" t="s">
        <v>1013</v>
      </c>
      <c r="F4" s="20"/>
      <c r="G4" s="20"/>
    </row>
    <row r="5" spans="1:7" s="108" customFormat="1" ht="24.75" customHeight="1">
      <c r="A5" s="127"/>
      <c r="B5" s="20"/>
      <c r="C5" s="20" t="s">
        <v>1014</v>
      </c>
      <c r="D5" s="20" t="s">
        <v>1015</v>
      </c>
      <c r="E5" s="20"/>
      <c r="F5" s="20" t="s">
        <v>1014</v>
      </c>
      <c r="G5" s="20" t="s">
        <v>1015</v>
      </c>
    </row>
    <row r="6" spans="1:7" s="108" customFormat="1" ht="24.75" customHeight="1">
      <c r="A6" s="127" t="s">
        <v>1016</v>
      </c>
      <c r="B6" s="20" t="s">
        <v>1017</v>
      </c>
      <c r="C6" s="20" t="s">
        <v>1018</v>
      </c>
      <c r="D6" s="20" t="s">
        <v>1019</v>
      </c>
      <c r="E6" s="20" t="s">
        <v>1020</v>
      </c>
      <c r="F6" s="20" t="s">
        <v>1021</v>
      </c>
      <c r="G6" s="20" t="s">
        <v>1022</v>
      </c>
    </row>
    <row r="7" spans="1:7" s="107" customFormat="1" ht="24" customHeight="1">
      <c r="A7" s="36" t="s">
        <v>1023</v>
      </c>
      <c r="B7" s="139">
        <f>C7+D7</f>
        <v>40.039</v>
      </c>
      <c r="C7" s="139">
        <v>5.42</v>
      </c>
      <c r="D7" s="139">
        <v>34.619</v>
      </c>
      <c r="E7" s="139">
        <f>F7+G7</f>
        <v>31.607159</v>
      </c>
      <c r="F7" s="139">
        <v>4.587611</v>
      </c>
      <c r="G7" s="139">
        <v>27.019548</v>
      </c>
    </row>
    <row r="8" spans="1:7" s="107" customFormat="1" ht="24.75" customHeight="1">
      <c r="A8" s="36" t="s">
        <v>1024</v>
      </c>
      <c r="B8" s="139">
        <f>C8+D8</f>
        <v>40.039</v>
      </c>
      <c r="C8" s="139">
        <v>5.42</v>
      </c>
      <c r="D8" s="139">
        <v>34.619</v>
      </c>
      <c r="E8" s="139">
        <f>F8+G8</f>
        <v>31.607159</v>
      </c>
      <c r="F8" s="139">
        <v>4.587611</v>
      </c>
      <c r="G8" s="139">
        <v>27.019548</v>
      </c>
    </row>
    <row r="9" ht="23.25" customHeight="1">
      <c r="A9" s="140"/>
    </row>
  </sheetData>
  <sheetProtection/>
  <mergeCells count="4">
    <mergeCell ref="A2:G2"/>
    <mergeCell ref="B4:D4"/>
    <mergeCell ref="E4:G4"/>
    <mergeCell ref="A4:A5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&amp;R表22</oddHead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F30"/>
  <sheetViews>
    <sheetView showZeros="0" view="pageBreakPreview" zoomScale="85" zoomScaleSheetLayoutView="85" workbookViewId="0" topLeftCell="A1">
      <pane ySplit="4" topLeftCell="A14" activePane="bottomLeft" state="frozen"/>
      <selection pane="bottomLeft" activeCell="F18" sqref="F18"/>
    </sheetView>
  </sheetViews>
  <sheetFormatPr defaultColWidth="8.75390625" defaultRowHeight="14.25"/>
  <cols>
    <col min="1" max="1" width="40.75390625" style="32" customWidth="1"/>
    <col min="2" max="3" width="18.75390625" style="123" customWidth="1"/>
    <col min="4" max="4" width="8.75390625" style="124" customWidth="1"/>
    <col min="5" max="5" width="14.125" style="124" bestFit="1" customWidth="1"/>
    <col min="6" max="6" width="9.625" style="124" bestFit="1" customWidth="1"/>
    <col min="7" max="16384" width="8.75390625" style="124" customWidth="1"/>
  </cols>
  <sheetData>
    <row r="2" spans="1:3" ht="29.25" customHeight="1">
      <c r="A2" s="125" t="s">
        <v>1025</v>
      </c>
      <c r="B2" s="125"/>
      <c r="C2" s="125"/>
    </row>
    <row r="3" spans="1:3" s="122" customFormat="1" ht="22.5" customHeight="1">
      <c r="A3" s="31"/>
      <c r="B3" s="126"/>
      <c r="C3" s="115" t="s">
        <v>1010</v>
      </c>
    </row>
    <row r="4" spans="1:3" s="108" customFormat="1" ht="22.5" customHeight="1">
      <c r="A4" s="127" t="s">
        <v>83</v>
      </c>
      <c r="B4" s="20" t="s">
        <v>1026</v>
      </c>
      <c r="C4" s="20" t="s">
        <v>1024</v>
      </c>
    </row>
    <row r="5" spans="1:5" s="122" customFormat="1" ht="22.5" customHeight="1">
      <c r="A5" s="128" t="s">
        <v>1027</v>
      </c>
      <c r="B5" s="129">
        <f>SUM(B6:B7)</f>
        <v>30.758995</v>
      </c>
      <c r="C5" s="129">
        <f>SUM(C6:C7)</f>
        <v>30.758995</v>
      </c>
      <c r="E5" s="130"/>
    </row>
    <row r="6" spans="1:6" s="122" customFormat="1" ht="22.5" customHeight="1">
      <c r="A6" s="131" t="s">
        <v>1028</v>
      </c>
      <c r="B6" s="132">
        <v>3.739447</v>
      </c>
      <c r="C6" s="132">
        <v>3.739447</v>
      </c>
      <c r="E6" s="130"/>
      <c r="F6" s="130"/>
    </row>
    <row r="7" spans="1:5" s="122" customFormat="1" ht="22.5" customHeight="1">
      <c r="A7" s="131" t="s">
        <v>1029</v>
      </c>
      <c r="B7" s="132">
        <v>27.019548</v>
      </c>
      <c r="C7" s="132">
        <v>27.019548</v>
      </c>
      <c r="E7" s="130"/>
    </row>
    <row r="8" spans="1:5" s="122" customFormat="1" ht="22.5" customHeight="1">
      <c r="A8" s="128" t="s">
        <v>1030</v>
      </c>
      <c r="B8" s="129">
        <f>SUM(B9:B10)</f>
        <v>39.039</v>
      </c>
      <c r="C8" s="129">
        <f>SUM(C9:C10)</f>
        <v>39.039</v>
      </c>
      <c r="E8" s="130"/>
    </row>
    <row r="9" spans="1:5" s="122" customFormat="1" ht="22.5" customHeight="1">
      <c r="A9" s="131" t="s">
        <v>1028</v>
      </c>
      <c r="B9" s="132">
        <v>4.42</v>
      </c>
      <c r="C9" s="132">
        <v>4.42</v>
      </c>
      <c r="E9" s="130"/>
    </row>
    <row r="10" spans="1:5" s="122" customFormat="1" ht="22.5" customHeight="1">
      <c r="A10" s="131" t="s">
        <v>1029</v>
      </c>
      <c r="B10" s="132">
        <v>34.619</v>
      </c>
      <c r="C10" s="132">
        <v>34.619</v>
      </c>
      <c r="E10" s="130"/>
    </row>
    <row r="11" spans="1:5" s="122" customFormat="1" ht="22.5" customHeight="1">
      <c r="A11" s="128" t="s">
        <v>1031</v>
      </c>
      <c r="B11" s="129">
        <f>SUM(B12:B17)</f>
        <v>1</v>
      </c>
      <c r="C11" s="129">
        <f>SUM(C12:C17)</f>
        <v>1</v>
      </c>
      <c r="E11" s="130"/>
    </row>
    <row r="12" spans="1:5" s="122" customFormat="1" ht="22.5" customHeight="1">
      <c r="A12" s="131" t="s">
        <v>1032</v>
      </c>
      <c r="B12" s="133">
        <v>1</v>
      </c>
      <c r="C12" s="133">
        <v>1</v>
      </c>
      <c r="E12" s="130"/>
    </row>
    <row r="13" spans="1:5" s="122" customFormat="1" ht="22.5" customHeight="1">
      <c r="A13" s="131" t="s">
        <v>1033</v>
      </c>
      <c r="B13" s="133"/>
      <c r="C13" s="133"/>
      <c r="E13" s="130"/>
    </row>
    <row r="14" spans="1:5" s="122" customFormat="1" ht="22.5" customHeight="1">
      <c r="A14" s="131" t="s">
        <v>1034</v>
      </c>
      <c r="B14" s="133"/>
      <c r="C14" s="133"/>
      <c r="E14" s="130"/>
    </row>
    <row r="15" spans="1:5" s="122" customFormat="1" ht="22.5" customHeight="1">
      <c r="A15" s="131" t="s">
        <v>1035</v>
      </c>
      <c r="B15" s="133"/>
      <c r="C15" s="133"/>
      <c r="E15" s="130"/>
    </row>
    <row r="16" spans="1:5" s="122" customFormat="1" ht="22.5" customHeight="1">
      <c r="A16" s="134" t="s">
        <v>1036</v>
      </c>
      <c r="B16" s="132"/>
      <c r="C16" s="132"/>
      <c r="E16" s="130"/>
    </row>
    <row r="17" spans="1:5" s="122" customFormat="1" ht="22.5" customHeight="1">
      <c r="A17" s="131" t="s">
        <v>1037</v>
      </c>
      <c r="B17" s="133"/>
      <c r="C17" s="133"/>
      <c r="E17" s="130"/>
    </row>
    <row r="18" spans="1:5" s="122" customFormat="1" ht="22.5" customHeight="1">
      <c r="A18" s="128" t="s">
        <v>1038</v>
      </c>
      <c r="B18" s="129">
        <f>SUM(B19:B20)</f>
        <v>0.1518</v>
      </c>
      <c r="C18" s="129">
        <f>SUM(C19:C20)</f>
        <v>0.1518</v>
      </c>
      <c r="E18" s="130"/>
    </row>
    <row r="19" spans="1:5" s="122" customFormat="1" ht="22.5" customHeight="1">
      <c r="A19" s="131" t="s">
        <v>1039</v>
      </c>
      <c r="B19" s="132">
        <v>0.1518</v>
      </c>
      <c r="C19" s="132">
        <v>0.1518</v>
      </c>
      <c r="E19" s="130"/>
    </row>
    <row r="20" spans="1:5" s="122" customFormat="1" ht="22.5" customHeight="1">
      <c r="A20" s="131" t="s">
        <v>1040</v>
      </c>
      <c r="B20" s="132"/>
      <c r="C20" s="132"/>
      <c r="E20" s="130"/>
    </row>
    <row r="21" spans="1:5" s="122" customFormat="1" ht="22.5" customHeight="1">
      <c r="A21" s="128" t="s">
        <v>1041</v>
      </c>
      <c r="B21" s="129">
        <f>SUM(B22:B23)</f>
        <v>0.9932000000000001</v>
      </c>
      <c r="C21" s="129">
        <f>SUM(C22:C23)</f>
        <v>0.9932000000000001</v>
      </c>
      <c r="E21" s="130"/>
    </row>
    <row r="22" spans="1:5" s="122" customFormat="1" ht="22.5" customHeight="1">
      <c r="A22" s="131" t="s">
        <v>1039</v>
      </c>
      <c r="B22" s="132">
        <v>0.1648</v>
      </c>
      <c r="C22" s="132">
        <v>0.1648</v>
      </c>
      <c r="E22" s="130"/>
    </row>
    <row r="23" spans="1:5" s="122" customFormat="1" ht="22.5" customHeight="1">
      <c r="A23" s="131" t="s">
        <v>1040</v>
      </c>
      <c r="B23" s="132">
        <v>0.8284</v>
      </c>
      <c r="C23" s="132">
        <v>0.8284</v>
      </c>
      <c r="E23" s="130"/>
    </row>
    <row r="24" spans="1:6" s="122" customFormat="1" ht="22.5" customHeight="1">
      <c r="A24" s="128" t="s">
        <v>1042</v>
      </c>
      <c r="B24" s="129">
        <v>31.607159</v>
      </c>
      <c r="C24" s="129">
        <v>31.607159</v>
      </c>
      <c r="E24" s="130"/>
      <c r="F24" s="135"/>
    </row>
    <row r="25" spans="1:5" s="122" customFormat="1" ht="22.5" customHeight="1">
      <c r="A25" s="131" t="s">
        <v>1028</v>
      </c>
      <c r="B25" s="132">
        <v>4.587611</v>
      </c>
      <c r="C25" s="132">
        <v>4.587611</v>
      </c>
      <c r="E25" s="130"/>
    </row>
    <row r="26" spans="1:5" s="122" customFormat="1" ht="22.5" customHeight="1">
      <c r="A26" s="131" t="s">
        <v>1029</v>
      </c>
      <c r="B26" s="132">
        <v>27.019548</v>
      </c>
      <c r="C26" s="132">
        <v>27.019548</v>
      </c>
      <c r="E26" s="130"/>
    </row>
    <row r="27" spans="1:5" s="122" customFormat="1" ht="22.5" customHeight="1">
      <c r="A27" s="128" t="s">
        <v>1043</v>
      </c>
      <c r="B27" s="129">
        <v>40.039</v>
      </c>
      <c r="C27" s="129">
        <v>40.039</v>
      </c>
      <c r="E27" s="130"/>
    </row>
    <row r="28" spans="1:5" s="122" customFormat="1" ht="22.5" customHeight="1">
      <c r="A28" s="131" t="s">
        <v>1028</v>
      </c>
      <c r="B28" s="132">
        <v>5.42</v>
      </c>
      <c r="C28" s="132">
        <v>5.42</v>
      </c>
      <c r="E28" s="130"/>
    </row>
    <row r="29" spans="1:5" s="122" customFormat="1" ht="22.5" customHeight="1">
      <c r="A29" s="131" t="s">
        <v>1029</v>
      </c>
      <c r="B29" s="132">
        <v>34.619</v>
      </c>
      <c r="C29" s="132">
        <v>34.619</v>
      </c>
      <c r="E29" s="130"/>
    </row>
    <row r="30" spans="1:3" ht="22.5" customHeight="1">
      <c r="A30" s="136"/>
      <c r="B30" s="137"/>
      <c r="C30" s="137"/>
    </row>
    <row r="31" ht="15.75" customHeight="1"/>
    <row r="32" ht="15.75" customHeight="1"/>
  </sheetData>
  <sheetProtection/>
  <mergeCells count="1">
    <mergeCell ref="A2:C2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&amp;R表23</oddHead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E6"/>
  <sheetViews>
    <sheetView showZeros="0" view="pageBreakPreview" zoomScaleSheetLayoutView="100" workbookViewId="0" topLeftCell="A1">
      <pane ySplit="4" topLeftCell="A5" activePane="bottomLeft" state="frozen"/>
      <selection pane="bottomLeft" activeCell="A5" sqref="A5:E5"/>
    </sheetView>
  </sheetViews>
  <sheetFormatPr defaultColWidth="8.75390625" defaultRowHeight="14.25"/>
  <cols>
    <col min="1" max="1" width="21.875" style="109" customWidth="1"/>
    <col min="2" max="2" width="13.75390625" style="110" customWidth="1"/>
    <col min="3" max="3" width="14.00390625" style="110" customWidth="1"/>
    <col min="4" max="4" width="12.75390625" style="110" customWidth="1"/>
    <col min="5" max="5" width="19.375" style="110" customWidth="1"/>
    <col min="6" max="16384" width="8.75390625" style="111" customWidth="1"/>
  </cols>
  <sheetData>
    <row r="2" spans="1:5" ht="34.5" customHeight="1">
      <c r="A2" s="112" t="s">
        <v>1044</v>
      </c>
      <c r="B2" s="112"/>
      <c r="C2" s="112"/>
      <c r="D2" s="112"/>
      <c r="E2" s="112"/>
    </row>
    <row r="3" spans="1:5" s="107" customFormat="1" ht="21" customHeight="1">
      <c r="A3" s="113"/>
      <c r="B3" s="114"/>
      <c r="C3" s="114"/>
      <c r="D3" s="114"/>
      <c r="E3" s="115" t="s">
        <v>1010</v>
      </c>
    </row>
    <row r="4" spans="1:5" s="108" customFormat="1" ht="34.5" customHeight="1">
      <c r="A4" s="116" t="s">
        <v>1045</v>
      </c>
      <c r="B4" s="20" t="s">
        <v>1046</v>
      </c>
      <c r="C4" s="20" t="s">
        <v>1047</v>
      </c>
      <c r="D4" s="20" t="s">
        <v>1048</v>
      </c>
      <c r="E4" s="116" t="s">
        <v>1049</v>
      </c>
    </row>
    <row r="5" spans="1:5" s="107" customFormat="1" ht="24.75" customHeight="1">
      <c r="A5" s="117" t="s">
        <v>1050</v>
      </c>
      <c r="B5" s="118" t="s">
        <v>1051</v>
      </c>
      <c r="C5" s="118" t="s">
        <v>1052</v>
      </c>
      <c r="D5" s="119">
        <v>1</v>
      </c>
      <c r="E5" s="120" t="s">
        <v>1053</v>
      </c>
    </row>
    <row r="6" ht="24" customHeight="1">
      <c r="A6" s="121"/>
    </row>
  </sheetData>
  <sheetProtection/>
  <mergeCells count="1">
    <mergeCell ref="A2:E2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&amp;R表24</oddHead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8"/>
  <sheetViews>
    <sheetView showZeros="0" view="pageBreakPreview" zoomScale="90" zoomScaleSheetLayoutView="90" workbookViewId="0" topLeftCell="A1">
      <pane ySplit="4" topLeftCell="A11" activePane="bottomLeft" state="frozen"/>
      <selection pane="bottomLeft" activeCell="B14" sqref="B14:C20"/>
    </sheetView>
  </sheetViews>
  <sheetFormatPr defaultColWidth="8.75390625" defaultRowHeight="14.25"/>
  <cols>
    <col min="1" max="1" width="40.625" style="70" customWidth="1"/>
    <col min="2" max="2" width="16.875" style="14" customWidth="1"/>
    <col min="3" max="3" width="17.125" style="14" customWidth="1"/>
    <col min="4" max="4" width="9.00390625" style="70" hidden="1" customWidth="1"/>
    <col min="5" max="5" width="12.625" style="70" hidden="1" customWidth="1"/>
    <col min="6" max="32" width="9.00390625" style="70" bestFit="1" customWidth="1"/>
    <col min="33" max="16384" width="8.75390625" style="70" customWidth="1"/>
  </cols>
  <sheetData>
    <row r="1" spans="1:3" ht="24.75" customHeight="1">
      <c r="A1" s="96"/>
      <c r="B1" s="97"/>
      <c r="C1" s="98"/>
    </row>
    <row r="2" spans="1:3" ht="31.5" customHeight="1">
      <c r="A2" s="82" t="s">
        <v>1054</v>
      </c>
      <c r="B2" s="82"/>
      <c r="C2" s="82"/>
    </row>
    <row r="3" spans="1:3" ht="24.75" customHeight="1">
      <c r="A3" s="99"/>
      <c r="B3" s="100"/>
      <c r="C3" s="86" t="s">
        <v>42</v>
      </c>
    </row>
    <row r="4" spans="1:5" ht="26.25" customHeight="1">
      <c r="A4" s="87" t="s">
        <v>662</v>
      </c>
      <c r="B4" s="88" t="s">
        <v>44</v>
      </c>
      <c r="C4" s="88" t="s">
        <v>46</v>
      </c>
      <c r="D4" s="70" t="s">
        <v>1055</v>
      </c>
      <c r="E4" s="70">
        <f>D5+B5</f>
        <v>31000</v>
      </c>
    </row>
    <row r="5" spans="1:5" ht="26.25" customHeight="1">
      <c r="A5" s="89" t="s">
        <v>1056</v>
      </c>
      <c r="B5" s="101">
        <f>B6+B14</f>
        <v>29458</v>
      </c>
      <c r="C5" s="101">
        <v>32968</v>
      </c>
      <c r="D5" s="70">
        <v>1542</v>
      </c>
      <c r="E5" s="70">
        <f>C5/E4</f>
        <v>1.0634838709677419</v>
      </c>
    </row>
    <row r="6" spans="1:3" ht="26.25" customHeight="1">
      <c r="A6" s="102" t="s">
        <v>1057</v>
      </c>
      <c r="B6" s="103">
        <v>12311</v>
      </c>
      <c r="C6" s="103">
        <v>10040</v>
      </c>
    </row>
    <row r="7" spans="1:3" ht="26.25" customHeight="1">
      <c r="A7" s="91" t="s">
        <v>1058</v>
      </c>
      <c r="B7" s="103">
        <v>12311</v>
      </c>
      <c r="C7" s="103">
        <v>10040</v>
      </c>
    </row>
    <row r="8" spans="1:3" ht="26.25" customHeight="1">
      <c r="A8" s="91" t="s">
        <v>1059</v>
      </c>
      <c r="B8" s="103">
        <v>2380</v>
      </c>
      <c r="C8" s="103">
        <v>2024</v>
      </c>
    </row>
    <row r="9" spans="1:3" ht="26.25" customHeight="1">
      <c r="A9" s="91" t="s">
        <v>1060</v>
      </c>
      <c r="B9" s="103">
        <v>759</v>
      </c>
      <c r="C9" s="103">
        <v>815</v>
      </c>
    </row>
    <row r="10" spans="1:3" ht="26.25" customHeight="1">
      <c r="A10" s="91" t="s">
        <v>1061</v>
      </c>
      <c r="B10" s="103">
        <v>43</v>
      </c>
      <c r="C10" s="103">
        <v>19</v>
      </c>
    </row>
    <row r="11" spans="1:3" ht="26.25" customHeight="1">
      <c r="A11" s="91" t="s">
        <v>1062</v>
      </c>
      <c r="B11" s="103">
        <v>261</v>
      </c>
      <c r="C11" s="103">
        <v>82</v>
      </c>
    </row>
    <row r="12" spans="1:3" ht="26.25" customHeight="1">
      <c r="A12" s="91" t="s">
        <v>1063</v>
      </c>
      <c r="B12" s="103">
        <v>50</v>
      </c>
      <c r="C12" s="103">
        <v>44</v>
      </c>
    </row>
    <row r="13" spans="1:3" ht="26.25" customHeight="1">
      <c r="A13" s="91" t="s">
        <v>1064</v>
      </c>
      <c r="B13" s="103">
        <v>8818</v>
      </c>
      <c r="C13" s="103">
        <v>7056</v>
      </c>
    </row>
    <row r="14" spans="1:3" ht="26.25" customHeight="1">
      <c r="A14" s="91" t="s">
        <v>1065</v>
      </c>
      <c r="B14" s="103">
        <v>17147</v>
      </c>
      <c r="C14" s="103">
        <v>22928</v>
      </c>
    </row>
    <row r="15" spans="1:3" ht="26.25" customHeight="1">
      <c r="A15" s="91" t="s">
        <v>1066</v>
      </c>
      <c r="B15" s="103">
        <v>16661</v>
      </c>
      <c r="C15" s="103">
        <f>SUM(C16:C17)</f>
        <v>21937</v>
      </c>
    </row>
    <row r="16" spans="1:3" ht="26.25" customHeight="1">
      <c r="A16" s="91" t="s">
        <v>1067</v>
      </c>
      <c r="B16" s="103">
        <v>4046</v>
      </c>
      <c r="C16" s="103">
        <v>10567</v>
      </c>
    </row>
    <row r="17" spans="1:3" ht="26.25" customHeight="1">
      <c r="A17" s="91" t="s">
        <v>1068</v>
      </c>
      <c r="B17" s="103">
        <v>4267</v>
      </c>
      <c r="C17" s="103">
        <v>11370</v>
      </c>
    </row>
    <row r="18" spans="1:3" ht="26.25" customHeight="1">
      <c r="A18" s="91" t="s">
        <v>1069</v>
      </c>
      <c r="B18" s="103">
        <v>486</v>
      </c>
      <c r="C18" s="103">
        <v>991</v>
      </c>
    </row>
    <row r="19" spans="1:3" ht="26.25" customHeight="1">
      <c r="A19" s="89" t="s">
        <v>1070</v>
      </c>
      <c r="B19" s="101"/>
      <c r="C19" s="101">
        <v>6544</v>
      </c>
    </row>
    <row r="20" spans="1:3" ht="26.25" customHeight="1">
      <c r="A20" s="87" t="s">
        <v>1071</v>
      </c>
      <c r="B20" s="101">
        <f>B5+B19</f>
        <v>29458</v>
      </c>
      <c r="C20" s="101">
        <f>C5+C19</f>
        <v>39512</v>
      </c>
    </row>
    <row r="21" spans="1:3" ht="26.25" customHeight="1">
      <c r="A21" s="84"/>
      <c r="B21" s="85"/>
      <c r="C21" s="104"/>
    </row>
    <row r="22" spans="1:3" ht="19.5" customHeight="1">
      <c r="A22" s="84"/>
      <c r="B22" s="85"/>
      <c r="C22" s="98"/>
    </row>
    <row r="23" spans="1:3" ht="19.5" customHeight="1">
      <c r="A23" s="84"/>
      <c r="B23" s="85"/>
      <c r="C23" s="85"/>
    </row>
    <row r="24" spans="1:3" ht="19.5" customHeight="1">
      <c r="A24" s="84"/>
      <c r="B24" s="85"/>
      <c r="C24" s="85"/>
    </row>
    <row r="25" spans="1:3" ht="19.5" customHeight="1">
      <c r="A25" s="84"/>
      <c r="B25" s="85"/>
      <c r="C25" s="85"/>
    </row>
    <row r="26" spans="1:3" ht="19.5" customHeight="1">
      <c r="A26" s="84"/>
      <c r="B26" s="85"/>
      <c r="C26" s="85"/>
    </row>
    <row r="27" spans="1:3" ht="19.5" customHeight="1">
      <c r="A27" s="84"/>
      <c r="B27" s="85"/>
      <c r="C27" s="85"/>
    </row>
    <row r="28" spans="1:3" ht="19.5" customHeight="1">
      <c r="A28" s="84"/>
      <c r="B28" s="85"/>
      <c r="C28" s="85"/>
    </row>
    <row r="29" spans="1:3" ht="19.5" customHeight="1">
      <c r="A29" s="84"/>
      <c r="B29" s="85"/>
      <c r="C29" s="85"/>
    </row>
    <row r="30" ht="19.5" customHeight="1">
      <c r="C30" s="85"/>
    </row>
    <row r="31" ht="19.5" customHeight="1">
      <c r="C31" s="98"/>
    </row>
    <row r="32" ht="19.5" customHeight="1">
      <c r="C32" s="98"/>
    </row>
    <row r="33" ht="19.5" customHeight="1">
      <c r="C33" s="98"/>
    </row>
    <row r="34" ht="19.5" customHeight="1">
      <c r="C34" s="98"/>
    </row>
    <row r="35" ht="19.5" customHeight="1">
      <c r="C35" s="98"/>
    </row>
    <row r="36" ht="19.5" customHeight="1">
      <c r="C36" s="98"/>
    </row>
    <row r="37" ht="19.5" customHeight="1">
      <c r="C37" s="98"/>
    </row>
    <row r="38" ht="19.5" customHeight="1">
      <c r="C38" s="98"/>
    </row>
    <row r="39" ht="19.5" customHeight="1">
      <c r="C39" s="98"/>
    </row>
    <row r="40" ht="19.5" customHeight="1">
      <c r="C40" s="98"/>
    </row>
    <row r="41" ht="19.5" customHeight="1">
      <c r="C41" s="98"/>
    </row>
    <row r="42" ht="19.5" customHeight="1">
      <c r="C42" s="98"/>
    </row>
    <row r="43" ht="19.5" customHeight="1">
      <c r="C43" s="98"/>
    </row>
    <row r="44" ht="19.5" customHeight="1">
      <c r="C44" s="98"/>
    </row>
    <row r="45" ht="19.5" customHeight="1">
      <c r="C45" s="98"/>
    </row>
    <row r="46" ht="19.5" customHeight="1">
      <c r="C46" s="98"/>
    </row>
    <row r="47" ht="19.5" customHeight="1">
      <c r="C47" s="98"/>
    </row>
    <row r="48" ht="19.5" customHeight="1">
      <c r="C48" s="98"/>
    </row>
    <row r="49" ht="19.5" customHeight="1">
      <c r="C49" s="98"/>
    </row>
    <row r="50" ht="19.5" customHeight="1">
      <c r="C50" s="98"/>
    </row>
    <row r="51" ht="19.5" customHeight="1">
      <c r="C51" s="98"/>
    </row>
    <row r="52" ht="19.5" customHeight="1">
      <c r="C52" s="98"/>
    </row>
    <row r="53" ht="19.5" customHeight="1">
      <c r="C53" s="98"/>
    </row>
    <row r="54" ht="19.5" customHeight="1">
      <c r="C54" s="98"/>
    </row>
    <row r="55" ht="19.5" customHeight="1">
      <c r="C55" s="98"/>
    </row>
    <row r="56" ht="19.5" customHeight="1">
      <c r="C56" s="98"/>
    </row>
    <row r="57" ht="19.5" customHeight="1">
      <c r="C57" s="98"/>
    </row>
    <row r="58" ht="19.5" customHeight="1">
      <c r="C58" s="98"/>
    </row>
    <row r="59" ht="19.5" customHeight="1">
      <c r="C59" s="98"/>
    </row>
    <row r="60" ht="19.5" customHeight="1">
      <c r="C60" s="98"/>
    </row>
    <row r="61" ht="19.5" customHeight="1">
      <c r="C61" s="98"/>
    </row>
    <row r="62" ht="19.5" customHeight="1">
      <c r="C62" s="98"/>
    </row>
    <row r="63" ht="19.5" customHeight="1">
      <c r="C63" s="98"/>
    </row>
    <row r="64" ht="19.5" customHeight="1">
      <c r="C64" s="98"/>
    </row>
    <row r="65" ht="19.5" customHeight="1">
      <c r="C65" s="98"/>
    </row>
    <row r="66" ht="14.25">
      <c r="C66" s="98"/>
    </row>
    <row r="67" ht="14.25">
      <c r="C67" s="98"/>
    </row>
    <row r="68" ht="14.25">
      <c r="C68" s="98"/>
    </row>
    <row r="69" ht="14.25">
      <c r="C69" s="98"/>
    </row>
    <row r="70" ht="14.25">
      <c r="C70" s="98"/>
    </row>
    <row r="71" ht="14.25">
      <c r="C71" s="98"/>
    </row>
    <row r="72" ht="14.25">
      <c r="C72" s="98"/>
    </row>
    <row r="73" ht="14.25">
      <c r="C73" s="98"/>
    </row>
    <row r="74" ht="14.25">
      <c r="C74" s="98"/>
    </row>
    <row r="75" ht="14.25">
      <c r="C75" s="98"/>
    </row>
    <row r="76" ht="14.25">
      <c r="C76" s="98"/>
    </row>
    <row r="77" ht="14.25">
      <c r="C77" s="98"/>
    </row>
    <row r="78" ht="14.25">
      <c r="C78" s="98"/>
    </row>
    <row r="79" ht="14.25">
      <c r="C79" s="98"/>
    </row>
    <row r="80" ht="14.25">
      <c r="C80" s="98"/>
    </row>
    <row r="81" ht="14.25">
      <c r="C81" s="98"/>
    </row>
    <row r="82" ht="14.25">
      <c r="C82" s="98"/>
    </row>
    <row r="83" ht="14.25">
      <c r="C83" s="98"/>
    </row>
    <row r="84" ht="14.25">
      <c r="C84" s="98"/>
    </row>
    <row r="85" ht="14.25">
      <c r="C85" s="98"/>
    </row>
    <row r="86" ht="14.25">
      <c r="C86" s="98"/>
    </row>
    <row r="87" ht="14.25">
      <c r="C87" s="98"/>
    </row>
    <row r="88" ht="14.25">
      <c r="C88" s="98"/>
    </row>
    <row r="89" ht="14.25">
      <c r="C89" s="98"/>
    </row>
    <row r="90" ht="14.25">
      <c r="C90" s="98"/>
    </row>
    <row r="91" ht="14.25">
      <c r="C91" s="98"/>
    </row>
    <row r="92" ht="14.25">
      <c r="C92" s="98"/>
    </row>
    <row r="93" ht="14.25">
      <c r="C93" s="98"/>
    </row>
    <row r="94" ht="14.25">
      <c r="C94" s="98"/>
    </row>
    <row r="95" ht="14.25">
      <c r="C95" s="98"/>
    </row>
    <row r="96" ht="14.25">
      <c r="C96" s="98"/>
    </row>
    <row r="97" ht="14.25">
      <c r="C97" s="98"/>
    </row>
    <row r="98" ht="14.25">
      <c r="C98" s="98"/>
    </row>
    <row r="99" ht="14.25">
      <c r="C99" s="98"/>
    </row>
    <row r="100" ht="14.25">
      <c r="C100" s="98"/>
    </row>
    <row r="101" ht="14.25">
      <c r="C101" s="98"/>
    </row>
    <row r="102" ht="14.25">
      <c r="C102" s="98"/>
    </row>
    <row r="103" ht="14.25">
      <c r="C103" s="98"/>
    </row>
    <row r="104" ht="14.25">
      <c r="C104" s="98"/>
    </row>
    <row r="105" ht="14.25">
      <c r="C105" s="98"/>
    </row>
    <row r="106" ht="14.25">
      <c r="C106" s="98"/>
    </row>
    <row r="107" ht="14.25">
      <c r="C107" s="98"/>
    </row>
    <row r="108" ht="14.25">
      <c r="C108" s="98"/>
    </row>
    <row r="109" ht="14.25">
      <c r="C109" s="98"/>
    </row>
    <row r="110" ht="14.25">
      <c r="C110" s="98"/>
    </row>
    <row r="111" ht="14.25">
      <c r="C111" s="98"/>
    </row>
    <row r="112" ht="14.25">
      <c r="C112" s="98"/>
    </row>
    <row r="113" ht="14.25">
      <c r="C113" s="98"/>
    </row>
    <row r="114" ht="14.25">
      <c r="C114" s="98"/>
    </row>
    <row r="115" ht="14.25">
      <c r="C115" s="98"/>
    </row>
    <row r="116" ht="14.25">
      <c r="C116" s="98"/>
    </row>
    <row r="117" ht="14.25">
      <c r="C117" s="98"/>
    </row>
    <row r="118" ht="14.25">
      <c r="C118" s="98"/>
    </row>
    <row r="119" ht="14.25">
      <c r="C119" s="98"/>
    </row>
    <row r="120" ht="14.25">
      <c r="C120" s="98"/>
    </row>
    <row r="121" ht="14.25">
      <c r="C121" s="98"/>
    </row>
    <row r="122" ht="14.25">
      <c r="C122" s="98"/>
    </row>
    <row r="123" ht="14.25">
      <c r="C123" s="98"/>
    </row>
    <row r="124" ht="14.25">
      <c r="C124" s="98"/>
    </row>
    <row r="125" ht="14.25">
      <c r="C125" s="98"/>
    </row>
    <row r="126" ht="14.25">
      <c r="C126" s="98"/>
    </row>
    <row r="127" ht="14.25">
      <c r="C127" s="98"/>
    </row>
    <row r="128" ht="14.25">
      <c r="C128" s="98"/>
    </row>
    <row r="129" ht="14.25">
      <c r="C129" s="98"/>
    </row>
    <row r="130" ht="14.25">
      <c r="C130" s="98"/>
    </row>
    <row r="131" ht="14.25">
      <c r="C131" s="98"/>
    </row>
    <row r="132" ht="14.25">
      <c r="C132" s="98"/>
    </row>
    <row r="133" ht="14.25">
      <c r="C133" s="98"/>
    </row>
    <row r="134" ht="14.25">
      <c r="C134" s="98"/>
    </row>
    <row r="135" ht="14.25">
      <c r="C135" s="98"/>
    </row>
    <row r="136" ht="14.25">
      <c r="C136" s="98"/>
    </row>
    <row r="137" ht="14.25">
      <c r="C137" s="98"/>
    </row>
    <row r="138" ht="14.25">
      <c r="C138" s="98"/>
    </row>
    <row r="139" ht="14.25">
      <c r="C139" s="98"/>
    </row>
    <row r="140" ht="14.25">
      <c r="C140" s="98"/>
    </row>
    <row r="141" ht="14.25">
      <c r="C141" s="98"/>
    </row>
    <row r="142" ht="14.25">
      <c r="C142" s="98"/>
    </row>
    <row r="143" ht="14.25">
      <c r="C143" s="98"/>
    </row>
    <row r="144" ht="14.25">
      <c r="C144" s="98"/>
    </row>
    <row r="145" ht="14.25">
      <c r="C145" s="98"/>
    </row>
    <row r="146" ht="14.25">
      <c r="C146" s="98"/>
    </row>
    <row r="147" ht="14.25">
      <c r="C147" s="98"/>
    </row>
    <row r="148" ht="14.25">
      <c r="C148" s="98"/>
    </row>
    <row r="149" ht="14.25">
      <c r="C149" s="98"/>
    </row>
    <row r="150" ht="14.25">
      <c r="C150" s="98"/>
    </row>
    <row r="151" ht="14.25">
      <c r="C151" s="98"/>
    </row>
    <row r="152" ht="14.25">
      <c r="C152" s="98"/>
    </row>
    <row r="153" ht="14.25">
      <c r="C153" s="98"/>
    </row>
    <row r="154" ht="14.25">
      <c r="C154" s="98"/>
    </row>
    <row r="155" ht="14.25">
      <c r="C155" s="98"/>
    </row>
    <row r="156" ht="14.25">
      <c r="C156" s="98"/>
    </row>
    <row r="157" ht="14.25">
      <c r="C157" s="98"/>
    </row>
    <row r="158" spans="1:3" ht="14.25">
      <c r="A158" s="84"/>
      <c r="B158" s="85"/>
      <c r="C158" s="98"/>
    </row>
    <row r="159" spans="1:3" ht="14.25">
      <c r="A159" s="84"/>
      <c r="B159" s="85"/>
      <c r="C159" s="98"/>
    </row>
    <row r="160" spans="1:3" ht="14.25">
      <c r="A160" s="84"/>
      <c r="B160" s="85"/>
      <c r="C160" s="98"/>
    </row>
    <row r="161" spans="1:3" ht="14.25">
      <c r="A161" s="84"/>
      <c r="B161" s="85"/>
      <c r="C161" s="98"/>
    </row>
    <row r="162" spans="1:3" ht="14.25">
      <c r="A162" s="84"/>
      <c r="B162" s="85"/>
      <c r="C162" s="98"/>
    </row>
    <row r="163" spans="1:3" ht="14.25">
      <c r="A163" s="84"/>
      <c r="B163" s="85"/>
      <c r="C163" s="98"/>
    </row>
    <row r="164" spans="1:3" ht="14.25">
      <c r="A164" s="84"/>
      <c r="B164" s="85"/>
      <c r="C164" s="98"/>
    </row>
    <row r="165" spans="1:3" ht="14.25">
      <c r="A165" s="84"/>
      <c r="B165" s="85"/>
      <c r="C165" s="98"/>
    </row>
    <row r="166" spans="1:3" ht="14.25">
      <c r="A166" s="84"/>
      <c r="B166" s="85"/>
      <c r="C166" s="98"/>
    </row>
    <row r="167" spans="1:3" ht="14.25">
      <c r="A167" s="84"/>
      <c r="B167" s="85"/>
      <c r="C167" s="98"/>
    </row>
    <row r="168" spans="1:3" ht="14.25">
      <c r="A168" s="105"/>
      <c r="B168" s="106"/>
      <c r="C168" s="85"/>
    </row>
  </sheetData>
  <sheetProtection/>
  <mergeCells count="1">
    <mergeCell ref="A2:C2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&amp;R表25</oddHead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40"/>
  <sheetViews>
    <sheetView showZeros="0" view="pageBreakPreview" zoomScaleSheetLayoutView="100" workbookViewId="0" topLeftCell="A1">
      <pane ySplit="3" topLeftCell="A28" activePane="bottomLeft" state="frozen"/>
      <selection pane="bottomLeft" activeCell="A23" sqref="A23"/>
    </sheetView>
  </sheetViews>
  <sheetFormatPr defaultColWidth="8.75390625" defaultRowHeight="14.25"/>
  <cols>
    <col min="1" max="1" width="42.125" style="70" customWidth="1"/>
    <col min="2" max="2" width="19.125" style="14" customWidth="1"/>
    <col min="3" max="3" width="17.75390625" style="14" customWidth="1"/>
    <col min="4" max="5" width="9.00390625" style="70" hidden="1" customWidth="1"/>
    <col min="6" max="6" width="12.625" style="70" hidden="1" customWidth="1"/>
    <col min="7" max="32" width="9.00390625" style="70" bestFit="1" customWidth="1"/>
    <col min="33" max="16384" width="8.75390625" style="70" customWidth="1"/>
  </cols>
  <sheetData>
    <row r="1" spans="1:3" ht="31.5" customHeight="1">
      <c r="A1" s="82" t="s">
        <v>1072</v>
      </c>
      <c r="B1" s="82"/>
      <c r="C1" s="83"/>
    </row>
    <row r="2" spans="1:3" ht="20.25" customHeight="1">
      <c r="A2" s="84"/>
      <c r="B2" s="85"/>
      <c r="C2" s="86" t="s">
        <v>42</v>
      </c>
    </row>
    <row r="3" spans="1:4" ht="16.5" customHeight="1">
      <c r="A3" s="87" t="s">
        <v>662</v>
      </c>
      <c r="B3" s="88" t="s">
        <v>44</v>
      </c>
      <c r="C3" s="88" t="s">
        <v>46</v>
      </c>
      <c r="D3" s="70" t="s">
        <v>1055</v>
      </c>
    </row>
    <row r="4" spans="1:6" ht="16.5" customHeight="1">
      <c r="A4" s="89" t="s">
        <v>1073</v>
      </c>
      <c r="B4" s="90">
        <f>B5+B18+B21+B33</f>
        <v>29458</v>
      </c>
      <c r="C4" s="90">
        <f>C5+C18+C21+C33</f>
        <v>30241</v>
      </c>
      <c r="D4" s="70">
        <v>4633</v>
      </c>
      <c r="E4" s="70">
        <f>B4+D4</f>
        <v>34091</v>
      </c>
      <c r="F4" s="70">
        <f>C4/E4</f>
        <v>0.8870669678214191</v>
      </c>
    </row>
    <row r="5" spans="1:3" ht="16.5" customHeight="1">
      <c r="A5" s="91" t="s">
        <v>1074</v>
      </c>
      <c r="B5" s="92">
        <f>B6+B8+B14+B16</f>
        <v>12061</v>
      </c>
      <c r="C5" s="92">
        <v>10192</v>
      </c>
    </row>
    <row r="6" spans="1:3" ht="16.5" customHeight="1">
      <c r="A6" s="93" t="s">
        <v>1075</v>
      </c>
      <c r="B6" s="92">
        <v>45</v>
      </c>
      <c r="C6" s="92">
        <v>44</v>
      </c>
    </row>
    <row r="7" spans="1:3" ht="16.5" customHeight="1">
      <c r="A7" s="93" t="s">
        <v>1076</v>
      </c>
      <c r="B7" s="92">
        <v>45</v>
      </c>
      <c r="C7" s="92">
        <v>44</v>
      </c>
    </row>
    <row r="8" spans="1:3" ht="16.5" customHeight="1">
      <c r="A8" s="93" t="s">
        <v>1077</v>
      </c>
      <c r="B8" s="92">
        <v>11308</v>
      </c>
      <c r="C8" s="92">
        <v>9634</v>
      </c>
    </row>
    <row r="9" spans="1:3" ht="16.5" customHeight="1">
      <c r="A9" s="93" t="s">
        <v>1078</v>
      </c>
      <c r="B9" s="92">
        <v>8002</v>
      </c>
      <c r="C9" s="92">
        <v>6750</v>
      </c>
    </row>
    <row r="10" spans="1:3" ht="16.5" customHeight="1">
      <c r="A10" s="93" t="s">
        <v>1079</v>
      </c>
      <c r="B10" s="92">
        <v>5</v>
      </c>
      <c r="C10" s="92">
        <v>5</v>
      </c>
    </row>
    <row r="11" spans="1:3" ht="16.5" customHeight="1">
      <c r="A11" s="93" t="s">
        <v>1080</v>
      </c>
      <c r="B11" s="92">
        <v>413</v>
      </c>
      <c r="C11" s="92">
        <v>383</v>
      </c>
    </row>
    <row r="12" spans="1:3" ht="16.5" customHeight="1">
      <c r="A12" s="93" t="s">
        <v>1081</v>
      </c>
      <c r="B12" s="92">
        <v>2878</v>
      </c>
      <c r="C12" s="92">
        <v>2487</v>
      </c>
    </row>
    <row r="13" spans="1:3" ht="16.5" customHeight="1">
      <c r="A13" s="93" t="s">
        <v>1082</v>
      </c>
      <c r="B13" s="92">
        <v>10</v>
      </c>
      <c r="C13" s="92">
        <v>9</v>
      </c>
    </row>
    <row r="14" spans="1:3" ht="16.5" customHeight="1">
      <c r="A14" s="91" t="s">
        <v>1083</v>
      </c>
      <c r="B14" s="92">
        <v>293</v>
      </c>
      <c r="C14" s="92">
        <v>206</v>
      </c>
    </row>
    <row r="15" spans="1:3" ht="16.5" customHeight="1">
      <c r="A15" s="91" t="s">
        <v>1084</v>
      </c>
      <c r="B15" s="92">
        <v>293</v>
      </c>
      <c r="C15" s="92">
        <v>206</v>
      </c>
    </row>
    <row r="16" spans="1:3" ht="16.5" customHeight="1">
      <c r="A16" s="91" t="s">
        <v>1085</v>
      </c>
      <c r="B16" s="92">
        <v>415</v>
      </c>
      <c r="C16" s="92">
        <v>309</v>
      </c>
    </row>
    <row r="17" spans="1:3" ht="16.5" customHeight="1">
      <c r="A17" s="91" t="s">
        <v>1086</v>
      </c>
      <c r="B17" s="92">
        <v>415</v>
      </c>
      <c r="C17" s="92">
        <v>309</v>
      </c>
    </row>
    <row r="18" spans="1:3" ht="16.5" customHeight="1">
      <c r="A18" s="91" t="s">
        <v>814</v>
      </c>
      <c r="B18" s="92">
        <v>250</v>
      </c>
      <c r="C18" s="92">
        <v>243</v>
      </c>
    </row>
    <row r="19" spans="1:3" ht="16.5" customHeight="1">
      <c r="A19" s="91" t="s">
        <v>1087</v>
      </c>
      <c r="B19" s="92">
        <v>250</v>
      </c>
      <c r="C19" s="92">
        <v>243</v>
      </c>
    </row>
    <row r="20" spans="1:3" ht="16.5" customHeight="1">
      <c r="A20" s="91" t="s">
        <v>1088</v>
      </c>
      <c r="B20" s="92">
        <v>250</v>
      </c>
      <c r="C20" s="92">
        <v>243</v>
      </c>
    </row>
    <row r="21" spans="1:3" ht="16.5" customHeight="1">
      <c r="A21" s="91" t="s">
        <v>1089</v>
      </c>
      <c r="B21" s="92">
        <f>B22+B24+B28+B31</f>
        <v>16661</v>
      </c>
      <c r="C21" s="92">
        <v>19320</v>
      </c>
    </row>
    <row r="22" spans="1:3" ht="16.5" customHeight="1">
      <c r="A22" s="94" t="s">
        <v>1090</v>
      </c>
      <c r="B22" s="92">
        <v>40</v>
      </c>
      <c r="C22" s="92"/>
    </row>
    <row r="23" spans="1:3" ht="16.5" customHeight="1">
      <c r="A23" s="94" t="s">
        <v>1091</v>
      </c>
      <c r="B23" s="92">
        <v>40</v>
      </c>
      <c r="C23" s="92"/>
    </row>
    <row r="24" spans="1:3" ht="16.5" customHeight="1">
      <c r="A24" s="93" t="s">
        <v>1092</v>
      </c>
      <c r="B24" s="92">
        <v>12872</v>
      </c>
      <c r="C24" s="92">
        <v>15060</v>
      </c>
    </row>
    <row r="25" spans="1:3" ht="16.5" customHeight="1">
      <c r="A25" s="93" t="s">
        <v>1093</v>
      </c>
      <c r="B25" s="92">
        <v>4149</v>
      </c>
      <c r="C25" s="92">
        <v>4970</v>
      </c>
    </row>
    <row r="26" spans="1:3" ht="16.5" customHeight="1">
      <c r="A26" s="93" t="s">
        <v>1094</v>
      </c>
      <c r="B26" s="92">
        <v>8688</v>
      </c>
      <c r="C26" s="92">
        <v>10071</v>
      </c>
    </row>
    <row r="27" spans="1:3" ht="16.5" customHeight="1">
      <c r="A27" s="93" t="s">
        <v>1095</v>
      </c>
      <c r="B27" s="92">
        <v>35</v>
      </c>
      <c r="C27" s="92">
        <v>19</v>
      </c>
    </row>
    <row r="28" spans="1:3" ht="16.5" customHeight="1">
      <c r="A28" s="93" t="s">
        <v>1096</v>
      </c>
      <c r="B28" s="92">
        <v>3519</v>
      </c>
      <c r="C28" s="92">
        <v>4126</v>
      </c>
    </row>
    <row r="29" spans="1:3" ht="16.5" customHeight="1">
      <c r="A29" s="93" t="s">
        <v>1097</v>
      </c>
      <c r="B29" s="92">
        <v>1387</v>
      </c>
      <c r="C29" s="92">
        <v>2005</v>
      </c>
    </row>
    <row r="30" spans="1:3" ht="16.5" customHeight="1">
      <c r="A30" s="93" t="s">
        <v>1098</v>
      </c>
      <c r="B30" s="92">
        <v>2132</v>
      </c>
      <c r="C30" s="92">
        <v>2121</v>
      </c>
    </row>
    <row r="31" spans="1:3" ht="16.5" customHeight="1">
      <c r="A31" s="93" t="s">
        <v>1099</v>
      </c>
      <c r="B31" s="92">
        <v>230</v>
      </c>
      <c r="C31" s="92">
        <v>134</v>
      </c>
    </row>
    <row r="32" spans="1:3" ht="16.5" customHeight="1">
      <c r="A32" s="93" t="s">
        <v>1100</v>
      </c>
      <c r="B32" s="92">
        <v>230</v>
      </c>
      <c r="C32" s="92">
        <v>134</v>
      </c>
    </row>
    <row r="33" spans="1:3" ht="16.5" customHeight="1">
      <c r="A33" s="91" t="s">
        <v>725</v>
      </c>
      <c r="B33" s="92">
        <v>486</v>
      </c>
      <c r="C33" s="92">
        <v>486</v>
      </c>
    </row>
    <row r="34" spans="1:3" ht="16.5" customHeight="1">
      <c r="A34" s="93" t="s">
        <v>1101</v>
      </c>
      <c r="B34" s="92"/>
      <c r="C34" s="92"/>
    </row>
    <row r="35" spans="1:3" ht="16.5" customHeight="1">
      <c r="A35" s="93" t="s">
        <v>1102</v>
      </c>
      <c r="B35" s="92"/>
      <c r="C35" s="92"/>
    </row>
    <row r="36" spans="1:3" ht="16.5" customHeight="1">
      <c r="A36" s="93" t="s">
        <v>1103</v>
      </c>
      <c r="B36" s="92">
        <v>486</v>
      </c>
      <c r="C36" s="92">
        <v>486</v>
      </c>
    </row>
    <row r="37" spans="1:3" ht="16.5" customHeight="1">
      <c r="A37" s="93" t="s">
        <v>1104</v>
      </c>
      <c r="B37" s="92">
        <v>486</v>
      </c>
      <c r="C37" s="92">
        <v>486</v>
      </c>
    </row>
    <row r="38" spans="1:3" ht="16.5" customHeight="1">
      <c r="A38" s="89" t="s">
        <v>1105</v>
      </c>
      <c r="B38" s="90">
        <v>0</v>
      </c>
      <c r="C38" s="90"/>
    </row>
    <row r="39" spans="1:3" ht="16.5" customHeight="1">
      <c r="A39" s="89" t="s">
        <v>1106</v>
      </c>
      <c r="B39" s="90">
        <v>0</v>
      </c>
      <c r="C39" s="90">
        <v>9271</v>
      </c>
    </row>
    <row r="40" spans="1:3" ht="16.5" customHeight="1">
      <c r="A40" s="95" t="s">
        <v>1107</v>
      </c>
      <c r="B40" s="90">
        <f>B4+B38+B39</f>
        <v>29458</v>
      </c>
      <c r="C40" s="90">
        <f>C4+C38+C39</f>
        <v>39512</v>
      </c>
    </row>
    <row r="41" ht="16.5" customHeight="1"/>
  </sheetData>
  <sheetProtection/>
  <mergeCells count="1">
    <mergeCell ref="A1:C1"/>
  </mergeCells>
  <printOptions horizontalCentered="1"/>
  <pageMargins left="0.55" right="0.55" top="0.71" bottom="0.39" header="0.51" footer="0.65"/>
  <pageSetup horizontalDpi="600" verticalDpi="600" orientation="portrait" paperSize="9"/>
  <headerFooter alignWithMargins="0">
    <oddHeader>&amp;R表26</oddHead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6"/>
  <sheetViews>
    <sheetView showZeros="0" view="pageBreakPreview" zoomScaleSheetLayoutView="100" workbookViewId="0" topLeftCell="A1">
      <selection activeCell="B11" sqref="B11"/>
    </sheetView>
  </sheetViews>
  <sheetFormatPr defaultColWidth="9.00390625" defaultRowHeight="14.25"/>
  <cols>
    <col min="1" max="1" width="5.125" style="0" customWidth="1"/>
    <col min="2" max="2" width="17.625" style="0" customWidth="1"/>
    <col min="3" max="3" width="18.00390625" style="0" customWidth="1"/>
    <col min="4" max="4" width="14.00390625" style="0" customWidth="1"/>
    <col min="5" max="5" width="18.375" style="0" customWidth="1"/>
    <col min="6" max="6" width="15.625" style="0" customWidth="1"/>
  </cols>
  <sheetData>
    <row r="1" spans="1:6" ht="24.75" customHeight="1">
      <c r="A1" s="69"/>
      <c r="B1" s="69"/>
      <c r="C1" s="70"/>
      <c r="D1" s="70"/>
      <c r="E1" s="70"/>
      <c r="F1" s="71"/>
    </row>
    <row r="2" spans="1:6" ht="30" customHeight="1">
      <c r="A2" s="72" t="s">
        <v>1108</v>
      </c>
      <c r="B2" s="72"/>
      <c r="C2" s="72"/>
      <c r="D2" s="72"/>
      <c r="E2" s="72"/>
      <c r="F2" s="72"/>
    </row>
    <row r="3" spans="1:6" ht="24.75" customHeight="1">
      <c r="A3" s="73"/>
      <c r="B3" s="73"/>
      <c r="C3" s="73"/>
      <c r="D3" s="73"/>
      <c r="E3" s="73"/>
      <c r="F3" s="74" t="s">
        <v>42</v>
      </c>
    </row>
    <row r="4" spans="1:6" ht="29.25" customHeight="1">
      <c r="A4" s="75" t="s">
        <v>1109</v>
      </c>
      <c r="B4" s="75" t="s">
        <v>1045</v>
      </c>
      <c r="C4" s="75" t="s">
        <v>1110</v>
      </c>
      <c r="D4" s="76" t="s">
        <v>44</v>
      </c>
      <c r="E4" s="76" t="s">
        <v>45</v>
      </c>
      <c r="F4" s="77" t="s">
        <v>46</v>
      </c>
    </row>
    <row r="5" spans="1:6" ht="29.25" customHeight="1">
      <c r="A5" s="78"/>
      <c r="B5" s="78" t="s">
        <v>1111</v>
      </c>
      <c r="C5" s="79"/>
      <c r="D5" s="80"/>
      <c r="E5" s="80"/>
      <c r="F5" s="80"/>
    </row>
    <row r="6" ht="21" customHeight="1">
      <c r="A6" s="81" t="s">
        <v>1112</v>
      </c>
    </row>
    <row r="7" ht="21" customHeight="1"/>
  </sheetData>
  <sheetProtection/>
  <mergeCells count="3">
    <mergeCell ref="A1:B1"/>
    <mergeCell ref="A2:F2"/>
    <mergeCell ref="A3:C3"/>
  </mergeCells>
  <printOptions horizontalCentered="1"/>
  <pageMargins left="0.55" right="0.55" top="0.59" bottom="0.59" header="0.51" footer="0.65"/>
  <pageSetup horizontalDpi="600" verticalDpi="600" orientation="portrait" paperSize="9" scale="96"/>
  <headerFooter alignWithMargins="0">
    <oddHeader>&amp;R表27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SheetLayoutView="100" workbookViewId="0" topLeftCell="A1">
      <pane ySplit="3" topLeftCell="A22" activePane="bottomLeft" state="frozen"/>
      <selection pane="bottomLeft" activeCell="D28" sqref="D28"/>
    </sheetView>
  </sheetViews>
  <sheetFormatPr defaultColWidth="9.00390625" defaultRowHeight="14.25"/>
  <cols>
    <col min="1" max="1" width="33.875" style="14" customWidth="1"/>
    <col min="2" max="2" width="14.875" style="70" customWidth="1"/>
    <col min="3" max="3" width="18.375" style="70" customWidth="1"/>
    <col min="4" max="4" width="18.00390625" style="14" customWidth="1"/>
    <col min="5" max="5" width="12.625" style="14" hidden="1" customWidth="1"/>
    <col min="6" max="6" width="8.75390625" style="14" hidden="1" customWidth="1"/>
    <col min="7" max="7" width="7.25390625" style="14" hidden="1" customWidth="1"/>
    <col min="8" max="8" width="8.625" style="14" hidden="1" customWidth="1"/>
    <col min="9" max="16384" width="9.00390625" style="14" customWidth="1"/>
  </cols>
  <sheetData>
    <row r="1" spans="1:4" ht="27.75" customHeight="1">
      <c r="A1" s="377" t="s">
        <v>41</v>
      </c>
      <c r="B1" s="378"/>
      <c r="C1" s="378"/>
      <c r="D1" s="379"/>
    </row>
    <row r="2" spans="1:4" ht="13.5" customHeight="1">
      <c r="A2" s="250"/>
      <c r="B2" s="344"/>
      <c r="C2" s="344"/>
      <c r="D2" s="380" t="s">
        <v>42</v>
      </c>
    </row>
    <row r="3" spans="1:8" ht="21" customHeight="1">
      <c r="A3" s="381" t="s">
        <v>43</v>
      </c>
      <c r="B3" s="351" t="s">
        <v>44</v>
      </c>
      <c r="C3" s="351" t="s">
        <v>45</v>
      </c>
      <c r="D3" s="88" t="s">
        <v>46</v>
      </c>
      <c r="E3" s="14" t="s">
        <v>47</v>
      </c>
      <c r="F3" s="14" t="s">
        <v>48</v>
      </c>
      <c r="G3" s="14" t="s">
        <v>49</v>
      </c>
      <c r="H3" s="14" t="s">
        <v>50</v>
      </c>
    </row>
    <row r="4" spans="1:8" ht="21" customHeight="1">
      <c r="A4" s="382" t="s">
        <v>51</v>
      </c>
      <c r="B4" s="66">
        <f>B5+B16</f>
        <v>299662</v>
      </c>
      <c r="C4" s="66">
        <f>C5+C16</f>
        <v>283216</v>
      </c>
      <c r="D4" s="92">
        <f>D5+D16</f>
        <v>285907</v>
      </c>
      <c r="E4" s="383">
        <f>D4/C4</f>
        <v>1.009501581831535</v>
      </c>
      <c r="F4" s="14">
        <v>288692</v>
      </c>
      <c r="G4" s="14">
        <f>D4-F4</f>
        <v>-2785</v>
      </c>
      <c r="H4" s="383">
        <f>G4/F4</f>
        <v>-0.009646959389245285</v>
      </c>
    </row>
    <row r="5" spans="1:8" ht="21" customHeight="1">
      <c r="A5" s="384" t="s">
        <v>52</v>
      </c>
      <c r="B5" s="66">
        <f>SUM(B6:B15)</f>
        <v>235000</v>
      </c>
      <c r="C5" s="66">
        <f>SUM(C6:C15)</f>
        <v>220800</v>
      </c>
      <c r="D5" s="92">
        <f>SUM(D6:D15)</f>
        <v>221675</v>
      </c>
      <c r="E5" s="383">
        <f aca="true" t="shared" si="0" ref="E5:E20">D5/C5</f>
        <v>1.0039628623188406</v>
      </c>
      <c r="F5" s="14">
        <v>226669</v>
      </c>
      <c r="G5" s="14">
        <f aca="true" t="shared" si="1" ref="G5:G20">D5-F5</f>
        <v>-4994</v>
      </c>
      <c r="H5" s="383">
        <f aca="true" t="shared" si="2" ref="H5:H20">G5/F5</f>
        <v>-0.022032126139877973</v>
      </c>
    </row>
    <row r="6" spans="1:8" ht="21" customHeight="1">
      <c r="A6" s="384" t="s">
        <v>53</v>
      </c>
      <c r="B6" s="66">
        <v>69520</v>
      </c>
      <c r="C6" s="66">
        <v>63620</v>
      </c>
      <c r="D6" s="92">
        <v>63670</v>
      </c>
      <c r="E6" s="383">
        <f t="shared" si="0"/>
        <v>1.0007859163784973</v>
      </c>
      <c r="F6" s="14">
        <v>68334</v>
      </c>
      <c r="G6" s="14">
        <f t="shared" si="1"/>
        <v>-4664</v>
      </c>
      <c r="H6" s="383">
        <f t="shared" si="2"/>
        <v>-0.06825299265373021</v>
      </c>
    </row>
    <row r="7" spans="1:8" ht="21" customHeight="1">
      <c r="A7" s="384" t="s">
        <v>54</v>
      </c>
      <c r="B7" s="66"/>
      <c r="C7" s="66"/>
      <c r="D7" s="92"/>
      <c r="E7" s="383" t="e">
        <f t="shared" si="0"/>
        <v>#DIV/0!</v>
      </c>
      <c r="F7" s="14">
        <v>325</v>
      </c>
      <c r="G7" s="14">
        <f t="shared" si="1"/>
        <v>-325</v>
      </c>
      <c r="H7" s="383">
        <f t="shared" si="2"/>
        <v>-1</v>
      </c>
    </row>
    <row r="8" spans="1:8" ht="21" customHeight="1">
      <c r="A8" s="384" t="s">
        <v>55</v>
      </c>
      <c r="B8" s="66">
        <v>32000</v>
      </c>
      <c r="C8" s="66">
        <v>29000</v>
      </c>
      <c r="D8" s="92">
        <v>29011</v>
      </c>
      <c r="E8" s="383">
        <f t="shared" si="0"/>
        <v>1.0003793103448275</v>
      </c>
      <c r="F8" s="14">
        <v>30228</v>
      </c>
      <c r="G8" s="14">
        <f t="shared" si="1"/>
        <v>-1217</v>
      </c>
      <c r="H8" s="383">
        <f t="shared" si="2"/>
        <v>-0.04026068545719201</v>
      </c>
    </row>
    <row r="9" spans="1:8" ht="21" customHeight="1">
      <c r="A9" s="384" t="s">
        <v>56</v>
      </c>
      <c r="B9" s="66">
        <v>9000</v>
      </c>
      <c r="C9" s="66">
        <v>9800</v>
      </c>
      <c r="D9" s="92">
        <v>9870</v>
      </c>
      <c r="E9" s="383">
        <f t="shared" si="0"/>
        <v>1.0071428571428571</v>
      </c>
      <c r="F9" s="14">
        <v>11871</v>
      </c>
      <c r="G9" s="14">
        <f t="shared" si="1"/>
        <v>-2001</v>
      </c>
      <c r="H9" s="383">
        <f t="shared" si="2"/>
        <v>-0.16856204195097296</v>
      </c>
    </row>
    <row r="10" spans="1:8" ht="21" customHeight="1">
      <c r="A10" s="384" t="s">
        <v>57</v>
      </c>
      <c r="B10" s="66">
        <v>21000</v>
      </c>
      <c r="C10" s="66">
        <v>19200</v>
      </c>
      <c r="D10" s="92">
        <v>19271</v>
      </c>
      <c r="E10" s="383">
        <f t="shared" si="0"/>
        <v>1.0036979166666666</v>
      </c>
      <c r="F10" s="14">
        <v>20433</v>
      </c>
      <c r="G10" s="14">
        <f t="shared" si="1"/>
        <v>-1162</v>
      </c>
      <c r="H10" s="383">
        <f t="shared" si="2"/>
        <v>-0.05686879068174032</v>
      </c>
    </row>
    <row r="11" spans="1:8" ht="21" customHeight="1">
      <c r="A11" s="384" t="s">
        <v>58</v>
      </c>
      <c r="B11" s="66">
        <v>16000</v>
      </c>
      <c r="C11" s="66">
        <v>22700</v>
      </c>
      <c r="D11" s="92">
        <v>22743</v>
      </c>
      <c r="E11" s="383">
        <f t="shared" si="0"/>
        <v>1.0018942731277534</v>
      </c>
      <c r="F11" s="14">
        <v>15807</v>
      </c>
      <c r="G11" s="14">
        <f t="shared" si="1"/>
        <v>6936</v>
      </c>
      <c r="H11" s="383">
        <f t="shared" si="2"/>
        <v>0.4387929398367812</v>
      </c>
    </row>
    <row r="12" spans="1:8" ht="21" customHeight="1">
      <c r="A12" s="384" t="s">
        <v>59</v>
      </c>
      <c r="B12" s="66">
        <v>12000</v>
      </c>
      <c r="C12" s="66">
        <v>18000</v>
      </c>
      <c r="D12" s="92">
        <v>18102</v>
      </c>
      <c r="E12" s="383">
        <f t="shared" si="0"/>
        <v>1.0056666666666667</v>
      </c>
      <c r="F12" s="14">
        <v>11875</v>
      </c>
      <c r="G12" s="14">
        <f t="shared" si="1"/>
        <v>6227</v>
      </c>
      <c r="H12" s="383">
        <f t="shared" si="2"/>
        <v>0.5243789473684211</v>
      </c>
    </row>
    <row r="13" spans="1:8" ht="21" customHeight="1">
      <c r="A13" s="384" t="s">
        <v>60</v>
      </c>
      <c r="B13" s="66">
        <v>3000</v>
      </c>
      <c r="C13" s="66">
        <v>2500</v>
      </c>
      <c r="D13" s="92">
        <v>2514</v>
      </c>
      <c r="E13" s="383">
        <f t="shared" si="0"/>
        <v>1.0056</v>
      </c>
      <c r="F13" s="14">
        <v>2384</v>
      </c>
      <c r="G13" s="14">
        <f t="shared" si="1"/>
        <v>130</v>
      </c>
      <c r="H13" s="383">
        <f t="shared" si="2"/>
        <v>0.05453020134228188</v>
      </c>
    </row>
    <row r="14" spans="1:8" ht="21" customHeight="1">
      <c r="A14" s="384" t="s">
        <v>61</v>
      </c>
      <c r="B14" s="66">
        <v>51280</v>
      </c>
      <c r="C14" s="66">
        <v>39580</v>
      </c>
      <c r="D14" s="92">
        <v>39975</v>
      </c>
      <c r="E14" s="383">
        <f t="shared" si="0"/>
        <v>1.009979787771602</v>
      </c>
      <c r="F14" s="14">
        <v>44153</v>
      </c>
      <c r="G14" s="14">
        <f t="shared" si="1"/>
        <v>-4178</v>
      </c>
      <c r="H14" s="383">
        <f t="shared" si="2"/>
        <v>-0.09462550676058253</v>
      </c>
    </row>
    <row r="15" spans="1:8" ht="21" customHeight="1">
      <c r="A15" s="384" t="s">
        <v>62</v>
      </c>
      <c r="B15" s="66">
        <v>21200</v>
      </c>
      <c r="C15" s="66">
        <v>16400</v>
      </c>
      <c r="D15" s="92">
        <v>16519</v>
      </c>
      <c r="E15" s="383">
        <f t="shared" si="0"/>
        <v>1.0072560975609757</v>
      </c>
      <c r="F15" s="14">
        <v>21259</v>
      </c>
      <c r="G15" s="14">
        <f t="shared" si="1"/>
        <v>-4740</v>
      </c>
      <c r="H15" s="383">
        <f t="shared" si="2"/>
        <v>-0.22296439155181336</v>
      </c>
    </row>
    <row r="16" spans="1:8" ht="21" customHeight="1">
      <c r="A16" s="384" t="s">
        <v>63</v>
      </c>
      <c r="B16" s="66">
        <f>SUM(B17:B22)</f>
        <v>64662</v>
      </c>
      <c r="C16" s="66">
        <f>SUM(C17:C22)</f>
        <v>62416</v>
      </c>
      <c r="D16" s="92">
        <f>SUM(D17:D22)</f>
        <v>64232</v>
      </c>
      <c r="E16" s="383">
        <f t="shared" si="0"/>
        <v>1.0290951038195335</v>
      </c>
      <c r="F16" s="14">
        <v>62023</v>
      </c>
      <c r="G16" s="14">
        <f t="shared" si="1"/>
        <v>2209</v>
      </c>
      <c r="H16" s="383">
        <f t="shared" si="2"/>
        <v>0.035615819937765025</v>
      </c>
    </row>
    <row r="17" spans="1:8" ht="21" customHeight="1">
      <c r="A17" s="384" t="s">
        <v>64</v>
      </c>
      <c r="B17" s="66">
        <v>28441</v>
      </c>
      <c r="C17" s="66">
        <v>34641</v>
      </c>
      <c r="D17" s="92">
        <v>34669</v>
      </c>
      <c r="E17" s="383">
        <f t="shared" si="0"/>
        <v>1.0008082907537312</v>
      </c>
      <c r="F17" s="14">
        <v>26791</v>
      </c>
      <c r="G17" s="14">
        <f t="shared" si="1"/>
        <v>7878</v>
      </c>
      <c r="H17" s="383">
        <f t="shared" si="2"/>
        <v>0.2940539733492591</v>
      </c>
    </row>
    <row r="18" spans="1:8" ht="21" customHeight="1">
      <c r="A18" s="384" t="s">
        <v>65</v>
      </c>
      <c r="B18" s="66">
        <v>7000</v>
      </c>
      <c r="C18" s="66">
        <v>5400</v>
      </c>
      <c r="D18" s="92">
        <v>5468</v>
      </c>
      <c r="E18" s="383">
        <f t="shared" si="0"/>
        <v>1.0125925925925925</v>
      </c>
      <c r="F18" s="14">
        <v>6104</v>
      </c>
      <c r="G18" s="14">
        <f t="shared" si="1"/>
        <v>-636</v>
      </c>
      <c r="H18" s="383">
        <f t="shared" si="2"/>
        <v>-0.10419397116644823</v>
      </c>
    </row>
    <row r="19" spans="1:8" ht="21" customHeight="1">
      <c r="A19" s="384" t="s">
        <v>66</v>
      </c>
      <c r="B19" s="66">
        <v>8168</v>
      </c>
      <c r="C19" s="66">
        <v>5968</v>
      </c>
      <c r="D19" s="92">
        <v>6083</v>
      </c>
      <c r="E19" s="383">
        <f t="shared" si="0"/>
        <v>1.019269436997319</v>
      </c>
      <c r="F19" s="14">
        <v>8614</v>
      </c>
      <c r="G19" s="14">
        <f t="shared" si="1"/>
        <v>-2531</v>
      </c>
      <c r="H19" s="383">
        <f t="shared" si="2"/>
        <v>-0.2938240074297655</v>
      </c>
    </row>
    <row r="20" spans="1:8" ht="21" customHeight="1">
      <c r="A20" s="384" t="s">
        <v>67</v>
      </c>
      <c r="B20" s="66">
        <v>13000</v>
      </c>
      <c r="C20" s="66">
        <v>12500</v>
      </c>
      <c r="D20" s="92">
        <v>13636</v>
      </c>
      <c r="E20" s="383">
        <f t="shared" si="0"/>
        <v>1.09088</v>
      </c>
      <c r="F20" s="14">
        <v>13377</v>
      </c>
      <c r="G20" s="14">
        <f t="shared" si="1"/>
        <v>259</v>
      </c>
      <c r="H20" s="383">
        <f t="shared" si="2"/>
        <v>0.01936159079016222</v>
      </c>
    </row>
    <row r="21" spans="1:8" ht="21" customHeight="1">
      <c r="A21" s="384" t="s">
        <v>68</v>
      </c>
      <c r="B21" s="66"/>
      <c r="C21" s="66"/>
      <c r="D21" s="92"/>
      <c r="E21" s="383"/>
      <c r="H21" s="383"/>
    </row>
    <row r="22" spans="1:8" ht="21" customHeight="1">
      <c r="A22" s="384" t="s">
        <v>69</v>
      </c>
      <c r="B22" s="66">
        <v>8053</v>
      </c>
      <c r="C22" s="66">
        <v>3907</v>
      </c>
      <c r="D22" s="92">
        <v>4376</v>
      </c>
      <c r="E22" s="383">
        <f aca="true" t="shared" si="3" ref="E22:E33">D22/C22</f>
        <v>1.1200409521371897</v>
      </c>
      <c r="F22" s="14">
        <v>7137</v>
      </c>
      <c r="G22" s="14">
        <f aca="true" t="shared" si="4" ref="G22:G34">D22-F22</f>
        <v>-2761</v>
      </c>
      <c r="H22" s="383">
        <f aca="true" t="shared" si="5" ref="H22:H34">G22/F22</f>
        <v>-0.3868572229227967</v>
      </c>
    </row>
    <row r="23" spans="1:8" ht="21" customHeight="1">
      <c r="A23" s="384" t="s">
        <v>70</v>
      </c>
      <c r="B23" s="66">
        <v>274359</v>
      </c>
      <c r="C23" s="66">
        <v>274359</v>
      </c>
      <c r="D23" s="92">
        <v>343254</v>
      </c>
      <c r="E23" s="383">
        <f t="shared" si="3"/>
        <v>1.2511125933539633</v>
      </c>
      <c r="F23" s="14">
        <v>373631</v>
      </c>
      <c r="G23" s="14">
        <f t="shared" si="4"/>
        <v>-30377</v>
      </c>
      <c r="H23" s="383">
        <f t="shared" si="5"/>
        <v>-0.08130214034702687</v>
      </c>
    </row>
    <row r="24" spans="1:8" ht="21" customHeight="1">
      <c r="A24" s="384" t="s">
        <v>71</v>
      </c>
      <c r="B24" s="66"/>
      <c r="C24" s="66"/>
      <c r="D24" s="92"/>
      <c r="E24" s="383" t="e">
        <f t="shared" si="3"/>
        <v>#DIV/0!</v>
      </c>
      <c r="F24" s="14">
        <v>0</v>
      </c>
      <c r="G24" s="14">
        <f t="shared" si="4"/>
        <v>0</v>
      </c>
      <c r="H24" s="383" t="e">
        <f t="shared" si="5"/>
        <v>#DIV/0!</v>
      </c>
    </row>
    <row r="25" spans="1:8" ht="21" customHeight="1">
      <c r="A25" s="384" t="s">
        <v>72</v>
      </c>
      <c r="B25" s="66"/>
      <c r="C25" s="66"/>
      <c r="D25" s="92"/>
      <c r="E25" s="383" t="e">
        <f t="shared" si="3"/>
        <v>#DIV/0!</v>
      </c>
      <c r="F25" s="14">
        <v>0</v>
      </c>
      <c r="G25" s="14">
        <f t="shared" si="4"/>
        <v>0</v>
      </c>
      <c r="H25" s="383" t="e">
        <f t="shared" si="5"/>
        <v>#DIV/0!</v>
      </c>
    </row>
    <row r="26" spans="1:8" ht="21" customHeight="1">
      <c r="A26" s="385" t="s">
        <v>73</v>
      </c>
      <c r="B26" s="66"/>
      <c r="C26" s="66"/>
      <c r="D26" s="92"/>
      <c r="E26" s="383" t="e">
        <f t="shared" si="3"/>
        <v>#DIV/0!</v>
      </c>
      <c r="F26" s="14">
        <v>0</v>
      </c>
      <c r="G26" s="14">
        <f t="shared" si="4"/>
        <v>0</v>
      </c>
      <c r="H26" s="383" t="e">
        <f t="shared" si="5"/>
        <v>#DIV/0!</v>
      </c>
    </row>
    <row r="27" spans="1:8" ht="21" customHeight="1">
      <c r="A27" s="385" t="s">
        <v>74</v>
      </c>
      <c r="B27" s="66"/>
      <c r="C27" s="66"/>
      <c r="D27" s="92"/>
      <c r="E27" s="383" t="e">
        <f t="shared" si="3"/>
        <v>#DIV/0!</v>
      </c>
      <c r="F27" s="14">
        <v>0</v>
      </c>
      <c r="G27" s="14">
        <f t="shared" si="4"/>
        <v>0</v>
      </c>
      <c r="H27" s="383" t="e">
        <f t="shared" si="5"/>
        <v>#DIV/0!</v>
      </c>
    </row>
    <row r="28" spans="1:8" ht="21" customHeight="1">
      <c r="A28" s="385" t="s">
        <v>75</v>
      </c>
      <c r="B28" s="66"/>
      <c r="C28" s="66">
        <v>10000</v>
      </c>
      <c r="D28" s="92">
        <v>10000</v>
      </c>
      <c r="E28" s="383">
        <f t="shared" si="3"/>
        <v>1</v>
      </c>
      <c r="F28" s="14">
        <v>0</v>
      </c>
      <c r="G28" s="14">
        <f t="shared" si="4"/>
        <v>10000</v>
      </c>
      <c r="H28" s="383" t="e">
        <f t="shared" si="5"/>
        <v>#DIV/0!</v>
      </c>
    </row>
    <row r="29" spans="1:8" ht="21" customHeight="1">
      <c r="A29" s="384" t="s">
        <v>76</v>
      </c>
      <c r="B29" s="66"/>
      <c r="C29" s="66"/>
      <c r="D29" s="92"/>
      <c r="E29" s="383" t="e">
        <f t="shared" si="3"/>
        <v>#DIV/0!</v>
      </c>
      <c r="F29" s="14">
        <v>0</v>
      </c>
      <c r="G29" s="14">
        <f t="shared" si="4"/>
        <v>0</v>
      </c>
      <c r="H29" s="383" t="e">
        <f t="shared" si="5"/>
        <v>#DIV/0!</v>
      </c>
    </row>
    <row r="30" spans="1:8" ht="21" customHeight="1">
      <c r="A30" s="384" t="s">
        <v>77</v>
      </c>
      <c r="B30" s="66">
        <v>205058</v>
      </c>
      <c r="C30" s="66">
        <v>164496</v>
      </c>
      <c r="D30" s="92">
        <v>167240</v>
      </c>
      <c r="E30" s="383">
        <f t="shared" si="3"/>
        <v>1.0166812566870926</v>
      </c>
      <c r="F30" s="14">
        <v>124844</v>
      </c>
      <c r="G30" s="14">
        <f t="shared" si="4"/>
        <v>42396</v>
      </c>
      <c r="H30" s="383">
        <f t="shared" si="5"/>
        <v>0.33959181057960336</v>
      </c>
    </row>
    <row r="31" spans="1:8" ht="21" customHeight="1">
      <c r="A31" s="384" t="s">
        <v>78</v>
      </c>
      <c r="B31" s="66"/>
      <c r="C31" s="66">
        <v>193401</v>
      </c>
      <c r="D31" s="92">
        <v>193401</v>
      </c>
      <c r="E31" s="383">
        <f t="shared" si="3"/>
        <v>1</v>
      </c>
      <c r="F31" s="14">
        <v>172961</v>
      </c>
      <c r="G31" s="14">
        <f t="shared" si="4"/>
        <v>20440</v>
      </c>
      <c r="H31" s="383">
        <f t="shared" si="5"/>
        <v>0.11817693005937754</v>
      </c>
    </row>
    <row r="32" spans="1:8" ht="21" customHeight="1">
      <c r="A32" s="384" t="s">
        <v>79</v>
      </c>
      <c r="B32" s="66"/>
      <c r="C32" s="66">
        <v>7902</v>
      </c>
      <c r="D32" s="92">
        <v>7902</v>
      </c>
      <c r="E32" s="383">
        <f t="shared" si="3"/>
        <v>1</v>
      </c>
      <c r="F32" s="14">
        <v>22413</v>
      </c>
      <c r="G32" s="14">
        <f t="shared" si="4"/>
        <v>-14511</v>
      </c>
      <c r="H32" s="383">
        <f t="shared" si="5"/>
        <v>-0.6474367554544238</v>
      </c>
    </row>
    <row r="33" spans="1:8" ht="19.5" customHeight="1">
      <c r="A33" s="386" t="s">
        <v>80</v>
      </c>
      <c r="B33" s="63">
        <f>B32+B31+B30+B29+B28+B25+B24+B23+B4</f>
        <v>779079</v>
      </c>
      <c r="C33" s="63">
        <f>C32+C31+C30+C29+C28+C25+C24+C23+C4</f>
        <v>933374</v>
      </c>
      <c r="D33" s="90">
        <f>D32+D31+D30+D29+D28+D25+D24+D23+D4</f>
        <v>1007704</v>
      </c>
      <c r="E33" s="383">
        <f t="shared" si="3"/>
        <v>1.0796358158680228</v>
      </c>
      <c r="F33" s="14">
        <v>982541</v>
      </c>
      <c r="G33" s="14">
        <f t="shared" si="4"/>
        <v>25163</v>
      </c>
      <c r="H33" s="383">
        <f t="shared" si="5"/>
        <v>0.025610127210976438</v>
      </c>
    </row>
    <row r="34" spans="1:8" ht="18.75" customHeight="1">
      <c r="A34" s="387" t="s">
        <v>81</v>
      </c>
      <c r="B34" s="388"/>
      <c r="C34" s="388"/>
      <c r="D34" s="183"/>
      <c r="G34" s="14">
        <f t="shared" si="4"/>
        <v>0</v>
      </c>
      <c r="H34" s="383" t="e">
        <f t="shared" si="5"/>
        <v>#DIV/0!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</sheetData>
  <sheetProtection/>
  <mergeCells count="1">
    <mergeCell ref="A1:D1"/>
  </mergeCells>
  <printOptions horizontalCentered="1"/>
  <pageMargins left="0.55" right="0.55" top="0.71" bottom="0.39" header="0.51" footer="0.65"/>
  <pageSetup horizontalDpi="600" verticalDpi="600" orientation="portrait" paperSize="9"/>
  <headerFooter alignWithMargins="0">
    <oddHeader>&amp;R表1</oddHead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64"/>
  <sheetViews>
    <sheetView showZeros="0" view="pageBreakPreview" zoomScaleSheetLayoutView="100" workbookViewId="0" topLeftCell="A1">
      <pane ySplit="4" topLeftCell="A5" activePane="bottomLeft" state="frozen"/>
      <selection pane="bottomLeft" activeCell="F1" sqref="F1"/>
    </sheetView>
  </sheetViews>
  <sheetFormatPr defaultColWidth="8.75390625" defaultRowHeight="14.25"/>
  <cols>
    <col min="1" max="1" width="5.125" style="52" customWidth="1"/>
    <col min="2" max="2" width="25.25390625" style="49" customWidth="1"/>
    <col min="3" max="3" width="14.00390625" style="53" customWidth="1"/>
    <col min="4" max="4" width="13.625" style="53" customWidth="1"/>
    <col min="5" max="5" width="18.625" style="54" customWidth="1"/>
    <col min="6" max="6" width="13.125" style="55" customWidth="1"/>
    <col min="7" max="32" width="9.00390625" style="56" bestFit="1" customWidth="1"/>
    <col min="33" max="16384" width="8.75390625" style="56" customWidth="1"/>
  </cols>
  <sheetData>
    <row r="1" ht="23.25" customHeight="1">
      <c r="A1" s="57"/>
    </row>
    <row r="2" spans="1:6" s="46" customFormat="1" ht="27" customHeight="1">
      <c r="A2" s="58" t="s">
        <v>1113</v>
      </c>
      <c r="B2" s="58"/>
      <c r="C2" s="58"/>
      <c r="D2" s="58"/>
      <c r="E2" s="58"/>
      <c r="F2" s="58"/>
    </row>
    <row r="3" spans="2:6" s="47" customFormat="1" ht="20.25" customHeight="1">
      <c r="B3" s="49"/>
      <c r="D3" s="59"/>
      <c r="E3" s="59"/>
      <c r="F3" s="60" t="s">
        <v>42</v>
      </c>
    </row>
    <row r="4" spans="1:6" s="48" customFormat="1" ht="24.75" customHeight="1">
      <c r="A4" s="61" t="s">
        <v>1109</v>
      </c>
      <c r="B4" s="61" t="s">
        <v>1045</v>
      </c>
      <c r="C4" s="61" t="s">
        <v>1114</v>
      </c>
      <c r="D4" s="61" t="s">
        <v>44</v>
      </c>
      <c r="E4" s="61" t="s">
        <v>45</v>
      </c>
      <c r="F4" s="61" t="s">
        <v>46</v>
      </c>
    </row>
    <row r="5" spans="1:6" s="48" customFormat="1" ht="24.75" customHeight="1">
      <c r="A5" s="62"/>
      <c r="B5" s="61" t="s">
        <v>1111</v>
      </c>
      <c r="C5" s="61"/>
      <c r="D5" s="63">
        <v>0</v>
      </c>
      <c r="E5" s="63">
        <v>0</v>
      </c>
      <c r="F5" s="63">
        <v>0</v>
      </c>
    </row>
    <row r="6" spans="1:6" s="49" customFormat="1" ht="24.75" customHeight="1">
      <c r="A6" s="64"/>
      <c r="B6" s="65"/>
      <c r="C6" s="64"/>
      <c r="D6" s="66"/>
      <c r="E6" s="66"/>
      <c r="F6" s="66"/>
    </row>
    <row r="7" spans="1:6" s="49" customFormat="1" ht="24.75" customHeight="1">
      <c r="A7" s="64"/>
      <c r="B7" s="65"/>
      <c r="C7" s="64"/>
      <c r="D7" s="66"/>
      <c r="E7" s="66"/>
      <c r="F7" s="66"/>
    </row>
    <row r="8" spans="1:6" s="49" customFormat="1" ht="24.75" customHeight="1">
      <c r="A8" s="64"/>
      <c r="B8" s="65"/>
      <c r="C8" s="64"/>
      <c r="D8" s="66"/>
      <c r="E8" s="66"/>
      <c r="F8" s="66"/>
    </row>
    <row r="9" spans="1:6" s="49" customFormat="1" ht="24.75" customHeight="1">
      <c r="A9" s="64"/>
      <c r="B9" s="65"/>
      <c r="C9" s="64"/>
      <c r="D9" s="66"/>
      <c r="E9" s="66"/>
      <c r="F9" s="66"/>
    </row>
    <row r="10" spans="1:6" s="49" customFormat="1" ht="24.75" customHeight="1">
      <c r="A10" s="64"/>
      <c r="B10" s="65"/>
      <c r="C10" s="64"/>
      <c r="D10" s="66"/>
      <c r="E10" s="66"/>
      <c r="F10" s="66"/>
    </row>
    <row r="11" spans="1:6" s="49" customFormat="1" ht="24.75" customHeight="1">
      <c r="A11" s="64"/>
      <c r="B11" s="65"/>
      <c r="C11" s="64"/>
      <c r="D11" s="66"/>
      <c r="E11" s="66"/>
      <c r="F11" s="66"/>
    </row>
    <row r="12" spans="1:6" s="49" customFormat="1" ht="24.75" customHeight="1">
      <c r="A12" s="64"/>
      <c r="B12" s="65"/>
      <c r="C12" s="64"/>
      <c r="D12" s="66"/>
      <c r="E12" s="66"/>
      <c r="F12" s="66"/>
    </row>
    <row r="13" spans="1:6" s="49" customFormat="1" ht="24.75" customHeight="1">
      <c r="A13" s="67" t="s">
        <v>1115</v>
      </c>
      <c r="B13" s="67"/>
      <c r="C13" s="67"/>
      <c r="D13" s="67"/>
      <c r="E13" s="67"/>
      <c r="F13" s="67"/>
    </row>
    <row r="14" spans="1:5" s="49" customFormat="1" ht="24.75" customHeight="1">
      <c r="A14" s="47"/>
      <c r="C14" s="48"/>
      <c r="D14" s="48"/>
      <c r="E14" s="68"/>
    </row>
    <row r="15" spans="1:5" s="49" customFormat="1" ht="24.75" customHeight="1">
      <c r="A15" s="47"/>
      <c r="C15" s="48"/>
      <c r="D15" s="48"/>
      <c r="E15" s="68"/>
    </row>
    <row r="16" spans="1:5" s="49" customFormat="1" ht="24.75" customHeight="1">
      <c r="A16" s="47"/>
      <c r="C16" s="48"/>
      <c r="D16" s="48"/>
      <c r="E16" s="68"/>
    </row>
    <row r="17" spans="1:5" s="49" customFormat="1" ht="24.75" customHeight="1">
      <c r="A17" s="47"/>
      <c r="C17" s="48"/>
      <c r="D17" s="48"/>
      <c r="E17" s="68"/>
    </row>
    <row r="18" spans="1:6" s="50" customFormat="1" ht="24.75" customHeight="1">
      <c r="A18" s="47"/>
      <c r="B18" s="49"/>
      <c r="C18" s="48"/>
      <c r="D18" s="48"/>
      <c r="E18" s="68"/>
      <c r="F18" s="49"/>
    </row>
    <row r="19" spans="1:5" s="49" customFormat="1" ht="24.75" customHeight="1">
      <c r="A19" s="47"/>
      <c r="C19" s="48"/>
      <c r="D19" s="48"/>
      <c r="E19" s="68"/>
    </row>
    <row r="20" spans="1:5" s="49" customFormat="1" ht="24.75" customHeight="1">
      <c r="A20" s="47"/>
      <c r="C20" s="48"/>
      <c r="D20" s="48"/>
      <c r="E20" s="68"/>
    </row>
    <row r="21" spans="1:6" s="51" customFormat="1" ht="33" customHeight="1">
      <c r="A21" s="47"/>
      <c r="B21" s="49"/>
      <c r="C21" s="48"/>
      <c r="D21" s="48"/>
      <c r="E21" s="68"/>
      <c r="F21" s="49"/>
    </row>
    <row r="22" spans="1:6" s="51" customFormat="1" ht="24.75" customHeight="1">
      <c r="A22" s="47"/>
      <c r="B22" s="49"/>
      <c r="C22" s="48"/>
      <c r="D22" s="48"/>
      <c r="E22" s="68"/>
      <c r="F22" s="49"/>
    </row>
    <row r="23" spans="1:6" s="51" customFormat="1" ht="24.75" customHeight="1">
      <c r="A23" s="47"/>
      <c r="B23" s="49"/>
      <c r="C23" s="48"/>
      <c r="D23" s="48"/>
      <c r="E23" s="68"/>
      <c r="F23" s="49"/>
    </row>
    <row r="24" spans="1:6" s="51" customFormat="1" ht="24.75" customHeight="1">
      <c r="A24" s="47"/>
      <c r="B24" s="49"/>
      <c r="C24" s="48"/>
      <c r="D24" s="48"/>
      <c r="E24" s="68"/>
      <c r="F24" s="49"/>
    </row>
    <row r="25" spans="1:6" s="51" customFormat="1" ht="24.75" customHeight="1">
      <c r="A25" s="47"/>
      <c r="B25" s="49"/>
      <c r="C25" s="48"/>
      <c r="D25" s="48"/>
      <c r="E25" s="68"/>
      <c r="F25" s="49"/>
    </row>
    <row r="26" spans="1:6" s="51" customFormat="1" ht="24.75" customHeight="1">
      <c r="A26" s="47"/>
      <c r="B26" s="49"/>
      <c r="C26" s="48"/>
      <c r="D26" s="48"/>
      <c r="E26" s="68"/>
      <c r="F26" s="49"/>
    </row>
    <row r="27" spans="1:6" s="51" customFormat="1" ht="24.75" customHeight="1">
      <c r="A27" s="47"/>
      <c r="B27" s="49"/>
      <c r="C27" s="48"/>
      <c r="D27" s="48"/>
      <c r="E27" s="68"/>
      <c r="F27" s="49"/>
    </row>
    <row r="28" spans="1:6" s="51" customFormat="1" ht="24.75" customHeight="1">
      <c r="A28" s="47"/>
      <c r="B28" s="49"/>
      <c r="C28" s="48"/>
      <c r="D28" s="48"/>
      <c r="E28" s="68"/>
      <c r="F28" s="49"/>
    </row>
    <row r="29" spans="1:5" s="49" customFormat="1" ht="24.75" customHeight="1">
      <c r="A29" s="47"/>
      <c r="C29" s="48"/>
      <c r="D29" s="48"/>
      <c r="E29" s="68"/>
    </row>
    <row r="30" spans="1:5" s="49" customFormat="1" ht="30" customHeight="1">
      <c r="A30" s="47"/>
      <c r="C30" s="48"/>
      <c r="D30" s="48"/>
      <c r="E30" s="68"/>
    </row>
    <row r="31" spans="1:5" s="49" customFormat="1" ht="24.75" customHeight="1">
      <c r="A31" s="47"/>
      <c r="C31" s="48"/>
      <c r="D31" s="48"/>
      <c r="E31" s="68"/>
    </row>
    <row r="32" spans="1:5" s="49" customFormat="1" ht="24.75" customHeight="1">
      <c r="A32" s="47"/>
      <c r="C32" s="48"/>
      <c r="D32" s="48"/>
      <c r="E32" s="68"/>
    </row>
    <row r="33" spans="1:6" s="51" customFormat="1" ht="24.75" customHeight="1">
      <c r="A33" s="47"/>
      <c r="B33" s="49"/>
      <c r="C33" s="48"/>
      <c r="D33" s="48"/>
      <c r="E33" s="68"/>
      <c r="F33" s="49"/>
    </row>
    <row r="34" spans="1:5" s="49" customFormat="1" ht="24.75" customHeight="1">
      <c r="A34" s="47"/>
      <c r="C34" s="48"/>
      <c r="D34" s="48"/>
      <c r="E34" s="68"/>
    </row>
    <row r="35" spans="1:5" s="49" customFormat="1" ht="30" customHeight="1">
      <c r="A35" s="47"/>
      <c r="C35" s="48"/>
      <c r="D35" s="48"/>
      <c r="E35" s="68"/>
    </row>
    <row r="36" spans="1:5" s="49" customFormat="1" ht="24.75" customHeight="1">
      <c r="A36" s="47"/>
      <c r="C36" s="48"/>
      <c r="D36" s="48"/>
      <c r="E36" s="68"/>
    </row>
    <row r="37" spans="1:5" s="49" customFormat="1" ht="24.75" customHeight="1">
      <c r="A37" s="47"/>
      <c r="C37" s="48"/>
      <c r="D37" s="48"/>
      <c r="E37" s="68"/>
    </row>
    <row r="38" spans="1:5" s="49" customFormat="1" ht="24.75" customHeight="1">
      <c r="A38" s="47"/>
      <c r="C38" s="48"/>
      <c r="D38" s="48"/>
      <c r="E38" s="68"/>
    </row>
    <row r="39" spans="1:5" s="49" customFormat="1" ht="24.75" customHeight="1">
      <c r="A39" s="47"/>
      <c r="C39" s="48"/>
      <c r="D39" s="48"/>
      <c r="E39" s="68"/>
    </row>
    <row r="40" spans="1:5" s="49" customFormat="1" ht="30" customHeight="1">
      <c r="A40" s="47"/>
      <c r="C40" s="48"/>
      <c r="D40" s="48"/>
      <c r="E40" s="68"/>
    </row>
    <row r="41" spans="1:5" s="49" customFormat="1" ht="24.75" customHeight="1">
      <c r="A41" s="47"/>
      <c r="C41" s="48"/>
      <c r="D41" s="48"/>
      <c r="E41" s="68"/>
    </row>
    <row r="42" spans="1:5" s="49" customFormat="1" ht="30" customHeight="1">
      <c r="A42" s="47"/>
      <c r="C42" s="48"/>
      <c r="D42" s="48"/>
      <c r="E42" s="68"/>
    </row>
    <row r="43" spans="1:5" s="49" customFormat="1" ht="24.75" customHeight="1">
      <c r="A43" s="47"/>
      <c r="C43" s="48"/>
      <c r="D43" s="48"/>
      <c r="E43" s="68"/>
    </row>
    <row r="44" spans="1:5" s="49" customFormat="1" ht="30" customHeight="1">
      <c r="A44" s="47"/>
      <c r="C44" s="48"/>
      <c r="D44" s="48"/>
      <c r="E44" s="68"/>
    </row>
    <row r="45" spans="1:5" s="49" customFormat="1" ht="24.75" customHeight="1">
      <c r="A45" s="47"/>
      <c r="C45" s="48"/>
      <c r="D45" s="48"/>
      <c r="E45" s="68"/>
    </row>
    <row r="46" spans="1:5" s="49" customFormat="1" ht="24.75" customHeight="1">
      <c r="A46" s="47"/>
      <c r="C46" s="48"/>
      <c r="D46" s="48"/>
      <c r="E46" s="68"/>
    </row>
    <row r="47" spans="1:5" s="49" customFormat="1" ht="24.75" customHeight="1">
      <c r="A47" s="47"/>
      <c r="C47" s="48"/>
      <c r="D47" s="48"/>
      <c r="E47" s="68"/>
    </row>
    <row r="48" spans="1:5" s="49" customFormat="1" ht="24.75" customHeight="1">
      <c r="A48" s="47"/>
      <c r="C48" s="48"/>
      <c r="D48" s="48"/>
      <c r="E48" s="68"/>
    </row>
    <row r="49" spans="1:5" s="49" customFormat="1" ht="30" customHeight="1">
      <c r="A49" s="47"/>
      <c r="C49" s="48"/>
      <c r="D49" s="48"/>
      <c r="E49" s="68"/>
    </row>
    <row r="50" spans="1:5" s="49" customFormat="1" ht="24.75" customHeight="1">
      <c r="A50" s="47"/>
      <c r="C50" s="48"/>
      <c r="D50" s="48"/>
      <c r="E50" s="68"/>
    </row>
    <row r="51" spans="2:6" s="47" customFormat="1" ht="24.75" customHeight="1">
      <c r="B51" s="49"/>
      <c r="C51" s="48"/>
      <c r="D51" s="48"/>
      <c r="E51" s="68"/>
      <c r="F51" s="49"/>
    </row>
    <row r="52" spans="2:6" s="47" customFormat="1" ht="24.75" customHeight="1">
      <c r="B52" s="49"/>
      <c r="C52" s="48"/>
      <c r="D52" s="48"/>
      <c r="E52" s="68"/>
      <c r="F52" s="49"/>
    </row>
    <row r="53" spans="1:6" ht="30" customHeight="1">
      <c r="A53" s="47"/>
      <c r="C53" s="48"/>
      <c r="D53" s="48"/>
      <c r="E53" s="68"/>
      <c r="F53" s="49"/>
    </row>
    <row r="54" spans="1:6" ht="24.75" customHeight="1">
      <c r="A54" s="47"/>
      <c r="C54" s="48"/>
      <c r="D54" s="48"/>
      <c r="E54" s="68"/>
      <c r="F54" s="49"/>
    </row>
    <row r="55" spans="1:6" ht="24.75" customHeight="1">
      <c r="A55" s="47"/>
      <c r="C55" s="48"/>
      <c r="D55" s="48"/>
      <c r="E55" s="68"/>
      <c r="F55" s="49"/>
    </row>
    <row r="56" spans="1:6" ht="24.75" customHeight="1">
      <c r="A56" s="47"/>
      <c r="C56" s="48"/>
      <c r="D56" s="48"/>
      <c r="E56" s="68"/>
      <c r="F56" s="49"/>
    </row>
    <row r="57" spans="1:6" ht="30" customHeight="1">
      <c r="A57" s="47"/>
      <c r="C57" s="48"/>
      <c r="D57" s="48"/>
      <c r="E57" s="68"/>
      <c r="F57" s="49"/>
    </row>
    <row r="58" spans="1:6" ht="24.75" customHeight="1">
      <c r="A58" s="47"/>
      <c r="C58" s="48"/>
      <c r="D58" s="48"/>
      <c r="E58" s="68"/>
      <c r="F58" s="49"/>
    </row>
    <row r="59" spans="1:6" ht="24.75" customHeight="1">
      <c r="A59" s="47"/>
      <c r="C59" s="48"/>
      <c r="D59" s="48"/>
      <c r="E59" s="68"/>
      <c r="F59" s="49"/>
    </row>
    <row r="60" spans="1:6" ht="24.75" customHeight="1">
      <c r="A60" s="47"/>
      <c r="C60" s="48"/>
      <c r="D60" s="48"/>
      <c r="E60" s="68"/>
      <c r="F60" s="49"/>
    </row>
    <row r="61" spans="1:6" ht="24.75" customHeight="1">
      <c r="A61" s="47"/>
      <c r="C61" s="48"/>
      <c r="D61" s="48"/>
      <c r="E61" s="68"/>
      <c r="F61" s="49"/>
    </row>
    <row r="62" spans="1:6" ht="30" customHeight="1">
      <c r="A62" s="47"/>
      <c r="C62" s="48"/>
      <c r="D62" s="48"/>
      <c r="E62" s="68"/>
      <c r="F62" s="49"/>
    </row>
    <row r="63" spans="1:6" ht="30" customHeight="1">
      <c r="A63" s="47"/>
      <c r="C63" s="48"/>
      <c r="D63" s="48"/>
      <c r="E63" s="68"/>
      <c r="F63" s="49"/>
    </row>
    <row r="64" spans="1:6" ht="30" customHeight="1">
      <c r="A64" s="47"/>
      <c r="C64" s="48"/>
      <c r="D64" s="48"/>
      <c r="E64" s="68"/>
      <c r="F64" s="49"/>
    </row>
    <row r="65" ht="24.75" customHeight="1"/>
    <row r="66" ht="24.75" customHeight="1"/>
    <row r="67" ht="30" customHeight="1"/>
    <row r="68" ht="24.75" customHeight="1"/>
    <row r="69" ht="24.75" customHeight="1"/>
    <row r="70" ht="30" customHeight="1"/>
    <row r="71" ht="30" customHeight="1"/>
    <row r="72" ht="30" customHeight="1"/>
    <row r="73" ht="30" customHeight="1"/>
    <row r="74" ht="30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4.5" customHeight="1"/>
  </sheetData>
  <sheetProtection/>
  <mergeCells count="2">
    <mergeCell ref="A2:F2"/>
    <mergeCell ref="A13:F13"/>
  </mergeCells>
  <printOptions horizontalCentered="1"/>
  <pageMargins left="0.55" right="0.55" top="0.98" bottom="0.59" header="0.51" footer="0.65"/>
  <pageSetup horizontalDpi="600" verticalDpi="600" orientation="portrait" paperSize="9" scale="95"/>
  <headerFooter alignWithMargins="0">
    <oddHeader>&amp;R表28</oddHeader>
    <oddFooter>&amp;C第 &amp;P 页，共 &amp;N 页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30"/>
  <sheetViews>
    <sheetView showZeros="0" zoomScaleSheetLayoutView="100" workbookViewId="0" topLeftCell="A1">
      <selection activeCell="G4" sqref="G4"/>
    </sheetView>
  </sheetViews>
  <sheetFormatPr defaultColWidth="9.00390625" defaultRowHeight="14.25"/>
  <cols>
    <col min="1" max="1" width="5.875" style="30" customWidth="1"/>
    <col min="2" max="2" width="36.875" style="31" customWidth="1"/>
    <col min="3" max="3" width="12.625" style="31" customWidth="1"/>
    <col min="4" max="6" width="9.875" style="31" customWidth="1"/>
    <col min="7" max="16384" width="9.00390625" style="32" customWidth="1"/>
  </cols>
  <sheetData>
    <row r="1" ht="8.25" customHeight="1"/>
    <row r="2" spans="1:6" ht="39" customHeight="1">
      <c r="A2" s="33" t="s">
        <v>1116</v>
      </c>
      <c r="B2" s="33"/>
      <c r="C2" s="33"/>
      <c r="D2" s="33"/>
      <c r="E2" s="33"/>
      <c r="F2" s="33"/>
    </row>
    <row r="3" ht="24" customHeight="1">
      <c r="F3" s="34" t="s">
        <v>42</v>
      </c>
    </row>
    <row r="4" spans="1:6" s="29" customFormat="1" ht="32.25" customHeight="1">
      <c r="A4" s="35" t="s">
        <v>1109</v>
      </c>
      <c r="B4" s="35" t="s">
        <v>1045</v>
      </c>
      <c r="C4" s="35" t="s">
        <v>651</v>
      </c>
      <c r="D4" s="35" t="s">
        <v>1117</v>
      </c>
      <c r="E4" s="35" t="s">
        <v>1118</v>
      </c>
      <c r="F4" s="35" t="s">
        <v>1119</v>
      </c>
    </row>
    <row r="5" spans="1:6" ht="45.75" customHeight="1">
      <c r="A5" s="36">
        <v>1</v>
      </c>
      <c r="B5" s="37" t="s">
        <v>1120</v>
      </c>
      <c r="C5" s="37" t="s">
        <v>1121</v>
      </c>
      <c r="D5" s="38">
        <v>30380</v>
      </c>
      <c r="E5" s="38">
        <v>30380</v>
      </c>
      <c r="F5" s="38">
        <v>4482.73</v>
      </c>
    </row>
    <row r="6" spans="1:6" ht="24" customHeight="1">
      <c r="A6" s="36">
        <f>A5+1</f>
        <v>2</v>
      </c>
      <c r="B6" s="37" t="s">
        <v>1122</v>
      </c>
      <c r="C6" s="37" t="s">
        <v>1123</v>
      </c>
      <c r="D6" s="39"/>
      <c r="E6" s="39">
        <v>8156.7169349999995</v>
      </c>
      <c r="F6" s="39">
        <v>6575.437806</v>
      </c>
    </row>
    <row r="7" spans="1:6" ht="24" customHeight="1">
      <c r="A7" s="36">
        <f aca="true" t="shared" si="0" ref="A7:A30">A6+1</f>
        <v>3</v>
      </c>
      <c r="B7" s="37" t="s">
        <v>1124</v>
      </c>
      <c r="C7" s="37" t="s">
        <v>1123</v>
      </c>
      <c r="D7" s="39">
        <v>4609.63</v>
      </c>
      <c r="E7" s="39">
        <v>5130.168317000001</v>
      </c>
      <c r="F7" s="39">
        <v>4388.614455000001</v>
      </c>
    </row>
    <row r="8" spans="1:6" ht="24" customHeight="1">
      <c r="A8" s="36">
        <f t="shared" si="0"/>
        <v>4</v>
      </c>
      <c r="B8" s="37" t="s">
        <v>1125</v>
      </c>
      <c r="C8" s="37" t="s">
        <v>1126</v>
      </c>
      <c r="D8" s="39">
        <v>2999.59</v>
      </c>
      <c r="E8" s="39">
        <v>606.01</v>
      </c>
      <c r="F8" s="39">
        <v>606.01</v>
      </c>
    </row>
    <row r="9" spans="1:6" ht="24" customHeight="1">
      <c r="A9" s="36">
        <f t="shared" si="0"/>
        <v>5</v>
      </c>
      <c r="B9" s="37" t="s">
        <v>1127</v>
      </c>
      <c r="C9" s="37" t="s">
        <v>1128</v>
      </c>
      <c r="D9" s="40"/>
      <c r="E9" s="40">
        <v>1485</v>
      </c>
      <c r="F9" s="40"/>
    </row>
    <row r="10" spans="1:6" ht="24" customHeight="1">
      <c r="A10" s="36">
        <f t="shared" si="0"/>
        <v>6</v>
      </c>
      <c r="B10" s="37" t="s">
        <v>1129</v>
      </c>
      <c r="C10" s="37" t="s">
        <v>1130</v>
      </c>
      <c r="D10" s="40">
        <v>1800</v>
      </c>
      <c r="E10" s="40">
        <v>3257.475443</v>
      </c>
      <c r="F10" s="40">
        <v>3257.475443</v>
      </c>
    </row>
    <row r="11" spans="1:6" ht="24" customHeight="1">
      <c r="A11" s="36">
        <f t="shared" si="0"/>
        <v>7</v>
      </c>
      <c r="B11" s="37" t="s">
        <v>1131</v>
      </c>
      <c r="C11" s="37" t="s">
        <v>1130</v>
      </c>
      <c r="D11" s="39">
        <v>3505</v>
      </c>
      <c r="E11" s="39">
        <v>3207</v>
      </c>
      <c r="F11" s="39">
        <v>2565</v>
      </c>
    </row>
    <row r="12" spans="1:6" ht="24" customHeight="1">
      <c r="A12" s="36">
        <f t="shared" si="0"/>
        <v>8</v>
      </c>
      <c r="B12" s="37" t="s">
        <v>1132</v>
      </c>
      <c r="C12" s="37" t="s">
        <v>1130</v>
      </c>
      <c r="D12" s="39">
        <v>1500</v>
      </c>
      <c r="E12" s="39">
        <v>1500</v>
      </c>
      <c r="F12" s="39">
        <v>1493</v>
      </c>
    </row>
    <row r="13" spans="1:6" ht="24" customHeight="1">
      <c r="A13" s="36">
        <f t="shared" si="0"/>
        <v>9</v>
      </c>
      <c r="B13" s="37" t="s">
        <v>1133</v>
      </c>
      <c r="C13" s="37" t="s">
        <v>1130</v>
      </c>
      <c r="D13" s="40">
        <v>2579.28</v>
      </c>
      <c r="E13" s="40">
        <v>2579</v>
      </c>
      <c r="F13" s="40">
        <v>2536.4637</v>
      </c>
    </row>
    <row r="14" spans="1:6" ht="24" customHeight="1">
      <c r="A14" s="36">
        <f t="shared" si="0"/>
        <v>10</v>
      </c>
      <c r="B14" s="37" t="s">
        <v>1134</v>
      </c>
      <c r="C14" s="37" t="s">
        <v>1130</v>
      </c>
      <c r="D14" s="40">
        <v>956</v>
      </c>
      <c r="E14" s="40">
        <v>956</v>
      </c>
      <c r="F14" s="40">
        <v>938</v>
      </c>
    </row>
    <row r="15" spans="1:6" ht="24" customHeight="1">
      <c r="A15" s="36">
        <f t="shared" si="0"/>
        <v>11</v>
      </c>
      <c r="B15" s="41" t="s">
        <v>1135</v>
      </c>
      <c r="C15" s="37" t="s">
        <v>1130</v>
      </c>
      <c r="D15" s="40">
        <v>219</v>
      </c>
      <c r="E15" s="40">
        <v>219</v>
      </c>
      <c r="F15" s="40">
        <v>219</v>
      </c>
    </row>
    <row r="16" spans="1:6" ht="31.5" customHeight="1">
      <c r="A16" s="36">
        <f t="shared" si="0"/>
        <v>12</v>
      </c>
      <c r="B16" s="37" t="s">
        <v>1136</v>
      </c>
      <c r="C16" s="37" t="s">
        <v>1137</v>
      </c>
      <c r="D16" s="40">
        <v>5000</v>
      </c>
      <c r="E16" s="40">
        <v>4128</v>
      </c>
      <c r="F16" s="40">
        <v>4128</v>
      </c>
    </row>
    <row r="17" spans="1:6" ht="24" customHeight="1">
      <c r="A17" s="36">
        <f t="shared" si="0"/>
        <v>13</v>
      </c>
      <c r="B17" s="37" t="s">
        <v>1138</v>
      </c>
      <c r="C17" s="37" t="s">
        <v>1139</v>
      </c>
      <c r="D17" s="40">
        <v>197.21</v>
      </c>
      <c r="E17" s="40">
        <v>707.21</v>
      </c>
      <c r="F17" s="40">
        <v>707.2</v>
      </c>
    </row>
    <row r="18" spans="1:6" ht="24" customHeight="1">
      <c r="A18" s="36">
        <f t="shared" si="0"/>
        <v>14</v>
      </c>
      <c r="B18" s="37" t="s">
        <v>1140</v>
      </c>
      <c r="C18" s="37" t="s">
        <v>1139</v>
      </c>
      <c r="D18" s="42"/>
      <c r="E18" s="39">
        <v>1445</v>
      </c>
      <c r="F18" s="39">
        <v>401.91</v>
      </c>
    </row>
    <row r="19" spans="1:6" ht="24" customHeight="1">
      <c r="A19" s="36">
        <f t="shared" si="0"/>
        <v>15</v>
      </c>
      <c r="B19" s="37" t="s">
        <v>1141</v>
      </c>
      <c r="C19" s="37" t="s">
        <v>1139</v>
      </c>
      <c r="D19" s="40">
        <v>2046.8</v>
      </c>
      <c r="E19" s="40">
        <v>1549.8</v>
      </c>
      <c r="F19" s="40">
        <v>1422.01</v>
      </c>
    </row>
    <row r="20" spans="1:6" ht="24" customHeight="1">
      <c r="A20" s="36">
        <f t="shared" si="0"/>
        <v>16</v>
      </c>
      <c r="B20" s="37" t="s">
        <v>1142</v>
      </c>
      <c r="C20" s="37" t="s">
        <v>1139</v>
      </c>
      <c r="D20" s="40"/>
      <c r="E20" s="40">
        <v>40.3</v>
      </c>
      <c r="F20" s="40">
        <v>36.3</v>
      </c>
    </row>
    <row r="21" spans="1:6" ht="24" customHeight="1">
      <c r="A21" s="36">
        <f t="shared" si="0"/>
        <v>17</v>
      </c>
      <c r="B21" s="37" t="s">
        <v>1143</v>
      </c>
      <c r="C21" s="37" t="s">
        <v>1139</v>
      </c>
      <c r="D21" s="40">
        <v>100</v>
      </c>
      <c r="E21" s="40">
        <v>100</v>
      </c>
      <c r="F21" s="40">
        <v>61.45</v>
      </c>
    </row>
    <row r="22" spans="1:6" ht="30.75" customHeight="1">
      <c r="A22" s="36">
        <f t="shared" si="0"/>
        <v>18</v>
      </c>
      <c r="B22" s="37" t="s">
        <v>1144</v>
      </c>
      <c r="C22" s="37" t="s">
        <v>1121</v>
      </c>
      <c r="D22" s="40">
        <v>300</v>
      </c>
      <c r="E22" s="40">
        <v>675.98</v>
      </c>
      <c r="F22" s="40">
        <v>675.98</v>
      </c>
    </row>
    <row r="23" spans="1:6" ht="24" customHeight="1">
      <c r="A23" s="36">
        <f t="shared" si="0"/>
        <v>19</v>
      </c>
      <c r="B23" s="37" t="s">
        <v>1145</v>
      </c>
      <c r="C23" s="37" t="s">
        <v>1126</v>
      </c>
      <c r="D23" s="40">
        <v>7927</v>
      </c>
      <c r="E23" s="40">
        <v>9387</v>
      </c>
      <c r="F23" s="40">
        <v>9387</v>
      </c>
    </row>
    <row r="24" spans="1:6" ht="24" customHeight="1">
      <c r="A24" s="36">
        <f t="shared" si="0"/>
        <v>20</v>
      </c>
      <c r="B24" s="37" t="s">
        <v>1146</v>
      </c>
      <c r="C24" s="37" t="s">
        <v>1126</v>
      </c>
      <c r="D24" s="40"/>
      <c r="E24" s="40">
        <v>838.7357</v>
      </c>
      <c r="F24" s="40">
        <v>838.7357</v>
      </c>
    </row>
    <row r="25" spans="1:6" ht="30.75" customHeight="1">
      <c r="A25" s="36">
        <f t="shared" si="0"/>
        <v>21</v>
      </c>
      <c r="B25" s="37" t="s">
        <v>1147</v>
      </c>
      <c r="C25" s="37" t="s">
        <v>1148</v>
      </c>
      <c r="D25" s="43"/>
      <c r="E25" s="40">
        <v>1696.15</v>
      </c>
      <c r="F25" s="40">
        <v>1696.15</v>
      </c>
    </row>
    <row r="26" spans="1:6" ht="18.75" customHeight="1">
      <c r="A26" s="36">
        <f t="shared" si="0"/>
        <v>22</v>
      </c>
      <c r="B26" s="37" t="s">
        <v>1149</v>
      </c>
      <c r="C26" s="37" t="s">
        <v>1126</v>
      </c>
      <c r="D26" s="43">
        <v>0</v>
      </c>
      <c r="E26" s="40">
        <v>5.88</v>
      </c>
      <c r="F26" s="40">
        <v>5.88</v>
      </c>
    </row>
    <row r="27" spans="1:6" ht="14.25">
      <c r="A27" s="36">
        <f t="shared" si="0"/>
        <v>23</v>
      </c>
      <c r="B27" s="44" t="s">
        <v>1150</v>
      </c>
      <c r="C27" s="44" t="s">
        <v>1123</v>
      </c>
      <c r="D27" s="39"/>
      <c r="E27" s="39">
        <v>54.907607999999996</v>
      </c>
      <c r="F27" s="39">
        <v>54.907607999999996</v>
      </c>
    </row>
    <row r="28" spans="1:6" ht="21" customHeight="1">
      <c r="A28" s="36">
        <f t="shared" si="0"/>
        <v>24</v>
      </c>
      <c r="B28" s="44" t="s">
        <v>1151</v>
      </c>
      <c r="C28" s="44" t="s">
        <v>1123</v>
      </c>
      <c r="D28" s="39"/>
      <c r="E28" s="39">
        <v>1559.936158</v>
      </c>
      <c r="F28" s="39">
        <v>1457.2673619999998</v>
      </c>
    </row>
    <row r="29" spans="1:6" ht="21" customHeight="1">
      <c r="A29" s="36">
        <f t="shared" si="0"/>
        <v>25</v>
      </c>
      <c r="B29" s="44" t="s">
        <v>1152</v>
      </c>
      <c r="C29" s="44" t="s">
        <v>1123</v>
      </c>
      <c r="D29" s="39"/>
      <c r="E29" s="39">
        <v>1386.417141</v>
      </c>
      <c r="F29" s="39">
        <v>1357.822558</v>
      </c>
    </row>
    <row r="30" spans="1:6" ht="30.75" customHeight="1">
      <c r="A30" s="36">
        <f t="shared" si="0"/>
        <v>26</v>
      </c>
      <c r="B30" s="45" t="s">
        <v>1153</v>
      </c>
      <c r="C30" s="37" t="s">
        <v>1154</v>
      </c>
      <c r="D30" s="39">
        <v>22438</v>
      </c>
      <c r="E30" s="39">
        <v>21973</v>
      </c>
      <c r="F30" s="39">
        <v>17781.897308</v>
      </c>
    </row>
  </sheetData>
  <sheetProtection/>
  <mergeCells count="1">
    <mergeCell ref="A2:F2"/>
  </mergeCells>
  <printOptions/>
  <pageMargins left="0.55" right="0.55" top="0.71" bottom="0.8" header="0.5" footer="0.5"/>
  <pageSetup horizontalDpi="600" verticalDpi="600" orientation="portrait" paperSize="9"/>
  <headerFooter>
    <oddHeader>&amp;R表29</oddHeader>
    <oddFooter>&amp;C第 &amp;P 页，共 &amp;N 页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16"/>
  <sheetViews>
    <sheetView showZeros="0" view="pageBreakPreview" zoomScaleSheetLayoutView="100" workbookViewId="0" topLeftCell="A1">
      <selection activeCell="D3" sqref="D3"/>
    </sheetView>
  </sheetViews>
  <sheetFormatPr defaultColWidth="9.00390625" defaultRowHeight="14.25"/>
  <cols>
    <col min="1" max="1" width="7.00390625" style="0" customWidth="1"/>
    <col min="2" max="2" width="28.625" style="0" customWidth="1"/>
    <col min="3" max="3" width="21.625" style="14" customWidth="1"/>
    <col min="4" max="4" width="22.25390625" style="14" customWidth="1"/>
  </cols>
  <sheetData>
    <row r="1" ht="24.75" customHeight="1"/>
    <row r="2" spans="1:4" ht="30" customHeight="1">
      <c r="A2" s="15" t="s">
        <v>1155</v>
      </c>
      <c r="B2" s="15"/>
      <c r="C2" s="15"/>
      <c r="D2" s="15"/>
    </row>
    <row r="3" spans="2:4" ht="24.75" customHeight="1">
      <c r="B3" s="16"/>
      <c r="C3" s="17"/>
      <c r="D3" s="17" t="s">
        <v>42</v>
      </c>
    </row>
    <row r="4" spans="1:4" ht="21.75" customHeight="1">
      <c r="A4" s="18" t="s">
        <v>1109</v>
      </c>
      <c r="B4" s="19" t="s">
        <v>1045</v>
      </c>
      <c r="C4" s="20" t="s">
        <v>44</v>
      </c>
      <c r="D4" s="20" t="s">
        <v>46</v>
      </c>
    </row>
    <row r="5" spans="1:4" ht="21.75" customHeight="1">
      <c r="A5" s="21" t="s">
        <v>1111</v>
      </c>
      <c r="B5" s="22"/>
      <c r="C5" s="23">
        <f>SUM(C6:C15)</f>
        <v>61493</v>
      </c>
      <c r="D5" s="23">
        <f>SUM(D6:D15)</f>
        <v>52234</v>
      </c>
    </row>
    <row r="6" spans="1:4" ht="21.75" customHeight="1">
      <c r="A6" s="24">
        <v>1</v>
      </c>
      <c r="B6" s="25" t="s">
        <v>1156</v>
      </c>
      <c r="C6" s="26">
        <v>5300</v>
      </c>
      <c r="D6" s="26">
        <v>5300</v>
      </c>
    </row>
    <row r="7" spans="1:4" ht="21.75" customHeight="1">
      <c r="A7" s="24">
        <v>2</v>
      </c>
      <c r="B7" s="25" t="s">
        <v>1157</v>
      </c>
      <c r="C7" s="26">
        <v>15118</v>
      </c>
      <c r="D7" s="26">
        <v>14601</v>
      </c>
    </row>
    <row r="8" spans="1:4" ht="21.75" customHeight="1">
      <c r="A8" s="24">
        <v>3</v>
      </c>
      <c r="B8" s="25" t="s">
        <v>1158</v>
      </c>
      <c r="C8" s="26"/>
      <c r="D8" s="26"/>
    </row>
    <row r="9" spans="1:4" ht="21.75" customHeight="1">
      <c r="A9" s="24">
        <v>4</v>
      </c>
      <c r="B9" s="25" t="s">
        <v>1159</v>
      </c>
      <c r="C9" s="26">
        <v>80</v>
      </c>
      <c r="D9" s="26">
        <v>80</v>
      </c>
    </row>
    <row r="10" spans="1:4" ht="21.75" customHeight="1">
      <c r="A10" s="24">
        <v>5</v>
      </c>
      <c r="B10" s="25" t="s">
        <v>1160</v>
      </c>
      <c r="C10" s="26">
        <v>130</v>
      </c>
      <c r="D10" s="26">
        <v>130</v>
      </c>
    </row>
    <row r="11" spans="1:4" ht="21.75" customHeight="1">
      <c r="A11" s="24">
        <v>6</v>
      </c>
      <c r="B11" s="27" t="s">
        <v>1161</v>
      </c>
      <c r="C11" s="26">
        <v>1719</v>
      </c>
      <c r="D11" s="26">
        <v>1646</v>
      </c>
    </row>
    <row r="12" spans="1:4" ht="21.75" customHeight="1">
      <c r="A12" s="24">
        <v>7</v>
      </c>
      <c r="B12" s="25" t="s">
        <v>1162</v>
      </c>
      <c r="C12" s="26">
        <v>4084</v>
      </c>
      <c r="D12" s="26">
        <v>3816</v>
      </c>
    </row>
    <row r="13" spans="1:4" ht="21.75" customHeight="1">
      <c r="A13" s="24">
        <v>8</v>
      </c>
      <c r="B13" s="25" t="s">
        <v>1163</v>
      </c>
      <c r="C13" s="26"/>
      <c r="D13" s="26"/>
    </row>
    <row r="14" spans="1:4" ht="21.75" customHeight="1">
      <c r="A14" s="24">
        <v>9</v>
      </c>
      <c r="B14" s="25" t="s">
        <v>1164</v>
      </c>
      <c r="C14" s="26">
        <v>3064</v>
      </c>
      <c r="D14" s="26">
        <v>3064</v>
      </c>
    </row>
    <row r="15" spans="1:4" ht="21.75" customHeight="1">
      <c r="A15" s="24">
        <v>10</v>
      </c>
      <c r="B15" s="25" t="s">
        <v>1165</v>
      </c>
      <c r="C15" s="26">
        <v>31998</v>
      </c>
      <c r="D15" s="26">
        <v>23597</v>
      </c>
    </row>
    <row r="16" spans="1:2" ht="21.75" customHeight="1">
      <c r="A16" s="28"/>
      <c r="B16" s="28"/>
    </row>
  </sheetData>
  <sheetProtection/>
  <mergeCells count="3">
    <mergeCell ref="A2:D2"/>
    <mergeCell ref="A5:B5"/>
    <mergeCell ref="A16:B16"/>
  </mergeCells>
  <printOptions horizontalCentered="1"/>
  <pageMargins left="0.55" right="0.55" top="0.71" bottom="0.59" header="0.51" footer="0.65"/>
  <pageSetup horizontalDpi="600" verticalDpi="600" orientation="portrait" paperSize="9"/>
  <headerFooter alignWithMargins="0">
    <oddHeader>&amp;R表30</oddHead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workbookViewId="0" topLeftCell="A1">
      <pane ySplit="3" topLeftCell="A29" activePane="bottomLeft" state="frozen"/>
      <selection pane="bottomLeft" activeCell="D39" sqref="D39"/>
    </sheetView>
  </sheetViews>
  <sheetFormatPr defaultColWidth="8.00390625" defaultRowHeight="14.25"/>
  <cols>
    <col min="1" max="1" width="30.375" style="2" customWidth="1"/>
    <col min="2" max="2" width="14.75390625" style="3" customWidth="1"/>
    <col min="3" max="3" width="26.75390625" style="2" customWidth="1"/>
    <col min="4" max="4" width="14.75390625" style="3" customWidth="1"/>
    <col min="5" max="5" width="8.00390625" style="2" hidden="1" customWidth="1"/>
    <col min="6" max="6" width="8.50390625" style="2" hidden="1" customWidth="1"/>
    <col min="7" max="16384" width="8.00390625" style="2" customWidth="1"/>
  </cols>
  <sheetData>
    <row r="1" spans="1:4" s="1" customFormat="1" ht="25.5" customHeight="1">
      <c r="A1" s="4" t="s">
        <v>1166</v>
      </c>
      <c r="B1" s="4"/>
      <c r="C1" s="4"/>
      <c r="D1" s="4"/>
    </row>
    <row r="2" spans="2:4" ht="18" customHeight="1">
      <c r="B2" s="5"/>
      <c r="D2" s="6" t="s">
        <v>42</v>
      </c>
    </row>
    <row r="3" spans="1:4" ht="18.75" customHeight="1">
      <c r="A3" s="7" t="s">
        <v>1167</v>
      </c>
      <c r="B3" s="7" t="s">
        <v>1168</v>
      </c>
      <c r="C3" s="7" t="s">
        <v>1169</v>
      </c>
      <c r="D3" s="7" t="s">
        <v>1168</v>
      </c>
    </row>
    <row r="4" spans="1:4" ht="18.75" customHeight="1">
      <c r="A4" s="8" t="s">
        <v>83</v>
      </c>
      <c r="B4" s="9" t="s">
        <v>1170</v>
      </c>
      <c r="C4" s="8" t="s">
        <v>83</v>
      </c>
      <c r="D4" s="9" t="s">
        <v>1170</v>
      </c>
    </row>
    <row r="5" spans="1:4" ht="18.75" customHeight="1">
      <c r="A5" s="10" t="s">
        <v>1171</v>
      </c>
      <c r="B5" s="11">
        <v>1167527</v>
      </c>
      <c r="C5" s="10" t="s">
        <v>138</v>
      </c>
      <c r="D5" s="11">
        <v>168505</v>
      </c>
    </row>
    <row r="6" spans="1:4" ht="18.75" customHeight="1">
      <c r="A6" s="12" t="s">
        <v>1172</v>
      </c>
      <c r="B6" s="11">
        <v>309931.29</v>
      </c>
      <c r="C6" s="10" t="s">
        <v>1173</v>
      </c>
      <c r="D6" s="11"/>
    </row>
    <row r="7" spans="1:4" ht="18.75" customHeight="1">
      <c r="A7" s="10" t="s">
        <v>70</v>
      </c>
      <c r="B7" s="11">
        <v>0</v>
      </c>
      <c r="C7" s="10" t="s">
        <v>1174</v>
      </c>
      <c r="D7" s="11">
        <v>260</v>
      </c>
    </row>
    <row r="8" spans="1:4" ht="18.75" customHeight="1">
      <c r="A8" s="10" t="s">
        <v>1175</v>
      </c>
      <c r="B8" s="11">
        <v>50423</v>
      </c>
      <c r="C8" s="10" t="s">
        <v>1176</v>
      </c>
      <c r="D8" s="11">
        <v>65501</v>
      </c>
    </row>
    <row r="9" spans="1:4" ht="18.75" customHeight="1">
      <c r="A9" s="10" t="s">
        <v>1177</v>
      </c>
      <c r="B9" s="11">
        <v>2294</v>
      </c>
      <c r="C9" s="10" t="s">
        <v>1178</v>
      </c>
      <c r="D9" s="11">
        <v>270928</v>
      </c>
    </row>
    <row r="10" spans="1:4" ht="18.75" customHeight="1">
      <c r="A10" s="10" t="s">
        <v>1179</v>
      </c>
      <c r="B10" s="11">
        <v>0</v>
      </c>
      <c r="C10" s="10" t="s">
        <v>1180</v>
      </c>
      <c r="D10" s="11">
        <v>9301</v>
      </c>
    </row>
    <row r="11" spans="1:4" ht="18.75" customHeight="1">
      <c r="A11" s="10" t="s">
        <v>1181</v>
      </c>
      <c r="B11" s="11">
        <v>96907</v>
      </c>
      <c r="C11" s="10" t="s">
        <v>1182</v>
      </c>
      <c r="D11" s="11">
        <v>12795</v>
      </c>
    </row>
    <row r="12" spans="1:4" ht="18.75" customHeight="1">
      <c r="A12" s="12" t="s">
        <v>1168</v>
      </c>
      <c r="B12" s="11"/>
      <c r="C12" s="10" t="s">
        <v>1183</v>
      </c>
      <c r="D12" s="11">
        <v>116326</v>
      </c>
    </row>
    <row r="13" spans="1:4" ht="18.75" customHeight="1">
      <c r="A13" s="10" t="s">
        <v>1168</v>
      </c>
      <c r="B13" s="11"/>
      <c r="C13" s="10" t="s">
        <v>1184</v>
      </c>
      <c r="D13" s="11">
        <v>95563</v>
      </c>
    </row>
    <row r="14" spans="1:4" ht="18.75" customHeight="1">
      <c r="A14" s="10" t="s">
        <v>1168</v>
      </c>
      <c r="B14" s="11"/>
      <c r="C14" s="10" t="s">
        <v>1185</v>
      </c>
      <c r="D14" s="11">
        <v>3945</v>
      </c>
    </row>
    <row r="15" spans="1:4" ht="18.75" customHeight="1">
      <c r="A15" s="10" t="s">
        <v>1168</v>
      </c>
      <c r="B15" s="11"/>
      <c r="C15" s="10" t="s">
        <v>1186</v>
      </c>
      <c r="D15" s="11">
        <v>388192</v>
      </c>
    </row>
    <row r="16" spans="1:4" ht="18.75" customHeight="1">
      <c r="A16" s="10" t="s">
        <v>1168</v>
      </c>
      <c r="B16" s="11"/>
      <c r="C16" s="10" t="s">
        <v>1187</v>
      </c>
      <c r="D16" s="11">
        <v>101862</v>
      </c>
    </row>
    <row r="17" spans="1:4" ht="18.75" customHeight="1">
      <c r="A17" s="10" t="s">
        <v>1168</v>
      </c>
      <c r="B17" s="11"/>
      <c r="C17" s="10" t="s">
        <v>1188</v>
      </c>
      <c r="D17" s="11">
        <v>24362</v>
      </c>
    </row>
    <row r="18" spans="1:4" ht="18.75" customHeight="1">
      <c r="A18" s="10" t="s">
        <v>1168</v>
      </c>
      <c r="B18" s="11"/>
      <c r="C18" s="10" t="s">
        <v>1189</v>
      </c>
      <c r="D18" s="11">
        <v>10215</v>
      </c>
    </row>
    <row r="19" spans="1:4" ht="18.75" customHeight="1">
      <c r="A19" s="10" t="s">
        <v>1168</v>
      </c>
      <c r="B19" s="11"/>
      <c r="C19" s="10" t="s">
        <v>1190</v>
      </c>
      <c r="D19" s="11">
        <v>705</v>
      </c>
    </row>
    <row r="20" spans="1:4" ht="18.75" customHeight="1">
      <c r="A20" s="10" t="s">
        <v>1168</v>
      </c>
      <c r="B20" s="11"/>
      <c r="C20" s="10" t="s">
        <v>1191</v>
      </c>
      <c r="D20" s="11"/>
    </row>
    <row r="21" spans="1:4" ht="18.75" customHeight="1">
      <c r="A21" s="10" t="s">
        <v>1168</v>
      </c>
      <c r="B21" s="11"/>
      <c r="C21" s="10" t="s">
        <v>1192</v>
      </c>
      <c r="D21" s="11"/>
    </row>
    <row r="22" spans="1:4" ht="18.75" customHeight="1">
      <c r="A22" s="10" t="s">
        <v>1168</v>
      </c>
      <c r="B22" s="11"/>
      <c r="C22" s="10" t="s">
        <v>1193</v>
      </c>
      <c r="D22" s="11">
        <v>9542</v>
      </c>
    </row>
    <row r="23" spans="1:4" ht="18.75" customHeight="1">
      <c r="A23" s="10" t="s">
        <v>1168</v>
      </c>
      <c r="B23" s="11"/>
      <c r="C23" s="10" t="s">
        <v>1194</v>
      </c>
      <c r="D23" s="11">
        <v>16531</v>
      </c>
    </row>
    <row r="24" spans="1:4" ht="18.75" customHeight="1">
      <c r="A24" s="10" t="s">
        <v>1168</v>
      </c>
      <c r="B24" s="11"/>
      <c r="C24" s="10" t="s">
        <v>1195</v>
      </c>
      <c r="D24" s="11">
        <v>1823</v>
      </c>
    </row>
    <row r="25" spans="1:4" ht="18.75" customHeight="1">
      <c r="A25" s="10"/>
      <c r="B25" s="11"/>
      <c r="C25" s="10" t="s">
        <v>1196</v>
      </c>
      <c r="D25" s="11">
        <v>5699</v>
      </c>
    </row>
    <row r="26" spans="1:4" ht="18.75" customHeight="1">
      <c r="A26" s="10" t="s">
        <v>1168</v>
      </c>
      <c r="B26" s="11"/>
      <c r="C26" s="10" t="s">
        <v>159</v>
      </c>
      <c r="D26" s="11">
        <v>11348</v>
      </c>
    </row>
    <row r="27" spans="1:4" ht="18.75" customHeight="1">
      <c r="A27" s="10"/>
      <c r="B27" s="11"/>
      <c r="C27" s="10" t="s">
        <v>1197</v>
      </c>
      <c r="D27" s="11"/>
    </row>
    <row r="28" spans="1:6" ht="18.75" customHeight="1">
      <c r="A28" s="10"/>
      <c r="B28" s="11"/>
      <c r="C28" s="10" t="s">
        <v>1198</v>
      </c>
      <c r="D28" s="11"/>
      <c r="E28" s="2">
        <v>1128807</v>
      </c>
      <c r="F28" s="3">
        <f>D29-E28</f>
        <v>184596</v>
      </c>
    </row>
    <row r="29" spans="1:6" ht="18.75" customHeight="1">
      <c r="A29" s="8" t="s">
        <v>1199</v>
      </c>
      <c r="B29" s="11">
        <f>B5+B7+B8+B9+B10+B11</f>
        <v>1317151</v>
      </c>
      <c r="C29" s="8" t="s">
        <v>1200</v>
      </c>
      <c r="D29" s="11">
        <f>SUM(D5:D28)</f>
        <v>1313403</v>
      </c>
      <c r="E29" s="2">
        <v>1132367</v>
      </c>
      <c r="F29" s="3">
        <f>B29-E29</f>
        <v>184784</v>
      </c>
    </row>
    <row r="30" spans="1:4" ht="18.75" customHeight="1">
      <c r="A30" s="10" t="s">
        <v>1201</v>
      </c>
      <c r="B30" s="11"/>
      <c r="C30" s="10" t="s">
        <v>1202</v>
      </c>
      <c r="D30" s="11"/>
    </row>
    <row r="31" spans="1:4" ht="18.75" customHeight="1">
      <c r="A31" s="10" t="s">
        <v>1203</v>
      </c>
      <c r="B31" s="11">
        <v>104729.38</v>
      </c>
      <c r="C31" s="10" t="s">
        <v>1204</v>
      </c>
      <c r="D31" s="11"/>
    </row>
    <row r="32" spans="1:4" ht="18.75" customHeight="1">
      <c r="A32" s="10" t="s">
        <v>1205</v>
      </c>
      <c r="B32" s="11"/>
      <c r="C32" s="10" t="s">
        <v>1206</v>
      </c>
      <c r="D32" s="11"/>
    </row>
    <row r="33" spans="1:4" ht="18.75" customHeight="1">
      <c r="A33" s="10" t="s">
        <v>1207</v>
      </c>
      <c r="B33" s="11"/>
      <c r="C33" s="10" t="s">
        <v>1208</v>
      </c>
      <c r="D33" s="11"/>
    </row>
    <row r="34" spans="1:4" ht="18.75" customHeight="1">
      <c r="A34" s="10" t="s">
        <v>1209</v>
      </c>
      <c r="B34" s="11"/>
      <c r="C34" s="10" t="s">
        <v>1210</v>
      </c>
      <c r="D34" s="11"/>
    </row>
    <row r="35" spans="1:4" ht="18.75" customHeight="1">
      <c r="A35" s="10"/>
      <c r="B35" s="11"/>
      <c r="C35" s="10" t="s">
        <v>1211</v>
      </c>
      <c r="D35" s="11">
        <v>108477</v>
      </c>
    </row>
    <row r="36" spans="1:4" ht="18.75" customHeight="1">
      <c r="A36" s="10"/>
      <c r="B36" s="11"/>
      <c r="C36" s="10" t="s">
        <v>1205</v>
      </c>
      <c r="D36" s="11"/>
    </row>
    <row r="37" spans="1:4" ht="18.75" customHeight="1">
      <c r="A37" s="10"/>
      <c r="B37" s="11"/>
      <c r="C37" s="10" t="s">
        <v>1207</v>
      </c>
      <c r="D37" s="11"/>
    </row>
    <row r="38" spans="1:4" ht="18.75" customHeight="1">
      <c r="A38" s="10"/>
      <c r="B38" s="11"/>
      <c r="C38" s="10" t="s">
        <v>1209</v>
      </c>
      <c r="D38" s="11"/>
    </row>
    <row r="39" spans="1:4" ht="18.75" customHeight="1">
      <c r="A39" s="7" t="s">
        <v>1071</v>
      </c>
      <c r="B39" s="13">
        <f>B29+B31</f>
        <v>1421880.38</v>
      </c>
      <c r="C39" s="7" t="s">
        <v>1107</v>
      </c>
      <c r="D39" s="13">
        <f>D29+D35</f>
        <v>1421880</v>
      </c>
    </row>
    <row r="40" ht="18.75" customHeight="1"/>
    <row r="41" ht="15.75" customHeight="1"/>
    <row r="42" ht="15.75" customHeight="1"/>
  </sheetData>
  <sheetProtection/>
  <mergeCells count="3">
    <mergeCell ref="A1:D1"/>
    <mergeCell ref="A3:B3"/>
    <mergeCell ref="C3:D3"/>
  </mergeCells>
  <printOptions horizontalCentered="1"/>
  <pageMargins left="0.55" right="0.55" top="0.7900000000000001" bottom="1.38" header="0.51" footer="0.65"/>
  <pageSetup horizontalDpi="600" verticalDpi="600" orientation="portrait" paperSize="9" scale="99"/>
  <headerFooter alignWithMargins="0">
    <oddHeader>&amp;R表31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Zeros="0" view="pageBreakPreview" zoomScaleSheetLayoutView="100" workbookViewId="0" topLeftCell="A46">
      <selection activeCell="B59" sqref="B59"/>
    </sheetView>
  </sheetViews>
  <sheetFormatPr defaultColWidth="8.75390625" defaultRowHeight="24.75" customHeight="1"/>
  <cols>
    <col min="1" max="1" width="50.625" style="250" customWidth="1"/>
    <col min="2" max="2" width="34.00390625" style="250" customWidth="1"/>
    <col min="3" max="3" width="12.625" style="250" hidden="1" customWidth="1"/>
    <col min="4" max="4" width="9.00390625" style="250" hidden="1" customWidth="1"/>
    <col min="5" max="5" width="13.75390625" style="365" hidden="1" customWidth="1"/>
    <col min="6" max="32" width="9.00390625" style="250" bestFit="1" customWidth="1"/>
    <col min="33" max="16384" width="8.75390625" style="250" customWidth="1"/>
  </cols>
  <sheetData>
    <row r="1" ht="24.75" customHeight="1">
      <c r="B1" s="345"/>
    </row>
    <row r="2" spans="1:2" ht="30" customHeight="1">
      <c r="A2" s="348" t="s">
        <v>82</v>
      </c>
      <c r="B2" s="348"/>
    </row>
    <row r="3" ht="24.75" customHeight="1">
      <c r="B3" s="366" t="s">
        <v>42</v>
      </c>
    </row>
    <row r="4" spans="1:5" ht="22.5" customHeight="1">
      <c r="A4" s="367" t="s">
        <v>83</v>
      </c>
      <c r="B4" s="368" t="s">
        <v>46</v>
      </c>
      <c r="C4" s="250" t="s">
        <v>84</v>
      </c>
      <c r="D4" s="250" t="s">
        <v>85</v>
      </c>
      <c r="E4" s="365" t="s">
        <v>86</v>
      </c>
    </row>
    <row r="5" spans="1:5" ht="22.5" customHeight="1">
      <c r="A5" s="369" t="s">
        <v>87</v>
      </c>
      <c r="B5" s="370">
        <f>B6+B13+B34</f>
        <v>343254</v>
      </c>
      <c r="C5" s="371">
        <v>373631</v>
      </c>
      <c r="D5" s="250">
        <f>B5-C5</f>
        <v>-30377</v>
      </c>
      <c r="E5" s="365">
        <f>D5/C5</f>
        <v>-0.08130214034702687</v>
      </c>
    </row>
    <row r="6" spans="1:5" ht="22.5" customHeight="1">
      <c r="A6" s="232" t="s">
        <v>88</v>
      </c>
      <c r="B6" s="370">
        <f>SUM(B7:B12)</f>
        <v>44952</v>
      </c>
      <c r="C6" s="371">
        <v>44952</v>
      </c>
      <c r="D6" s="250">
        <f aca="true" t="shared" si="0" ref="D6:D37">B6-C6</f>
        <v>0</v>
      </c>
      <c r="E6" s="365">
        <f aca="true" t="shared" si="1" ref="E6:E37">D6/C6</f>
        <v>0</v>
      </c>
    </row>
    <row r="7" spans="1:5" ht="22.5" customHeight="1">
      <c r="A7" s="233" t="s">
        <v>89</v>
      </c>
      <c r="B7" s="372">
        <v>4303</v>
      </c>
      <c r="C7" s="250">
        <v>4303</v>
      </c>
      <c r="D7" s="250">
        <f t="shared" si="0"/>
        <v>0</v>
      </c>
      <c r="E7" s="365">
        <f t="shared" si="1"/>
        <v>0</v>
      </c>
    </row>
    <row r="8" spans="1:5" ht="22.5" customHeight="1">
      <c r="A8" s="373" t="s">
        <v>90</v>
      </c>
      <c r="B8" s="372">
        <v>1271</v>
      </c>
      <c r="C8" s="250">
        <v>1271</v>
      </c>
      <c r="D8" s="250">
        <f t="shared" si="0"/>
        <v>0</v>
      </c>
      <c r="E8" s="365">
        <f t="shared" si="1"/>
        <v>0</v>
      </c>
    </row>
    <row r="9" spans="1:5" ht="22.5" customHeight="1">
      <c r="A9" s="373" t="s">
        <v>91</v>
      </c>
      <c r="B9" s="372">
        <v>26371</v>
      </c>
      <c r="C9" s="250">
        <v>26371</v>
      </c>
      <c r="D9" s="250">
        <f t="shared" si="0"/>
        <v>0</v>
      </c>
      <c r="E9" s="365">
        <f t="shared" si="1"/>
        <v>0</v>
      </c>
    </row>
    <row r="10" spans="1:5" ht="22.5" customHeight="1">
      <c r="A10" s="373" t="s">
        <v>92</v>
      </c>
      <c r="B10" s="92"/>
      <c r="D10" s="250">
        <f t="shared" si="0"/>
        <v>0</v>
      </c>
      <c r="E10" s="365" t="e">
        <f t="shared" si="1"/>
        <v>#DIV/0!</v>
      </c>
    </row>
    <row r="11" spans="1:5" ht="22.5" customHeight="1">
      <c r="A11" s="373" t="s">
        <v>93</v>
      </c>
      <c r="B11" s="92"/>
      <c r="D11" s="250">
        <f t="shared" si="0"/>
        <v>0</v>
      </c>
      <c r="E11" s="365" t="e">
        <f t="shared" si="1"/>
        <v>#DIV/0!</v>
      </c>
    </row>
    <row r="12" spans="1:5" ht="22.5" customHeight="1">
      <c r="A12" s="373" t="s">
        <v>94</v>
      </c>
      <c r="B12" s="372">
        <v>13007</v>
      </c>
      <c r="C12" s="250">
        <v>13007</v>
      </c>
      <c r="D12" s="250">
        <f t="shared" si="0"/>
        <v>0</v>
      </c>
      <c r="E12" s="365">
        <f t="shared" si="1"/>
        <v>0</v>
      </c>
    </row>
    <row r="13" spans="1:5" ht="22.5" customHeight="1">
      <c r="A13" s="232" t="s">
        <v>95</v>
      </c>
      <c r="B13" s="370">
        <f>SUM(B14:B33)</f>
        <v>217426</v>
      </c>
      <c r="C13" s="371">
        <v>227084</v>
      </c>
      <c r="D13" s="250">
        <f t="shared" si="0"/>
        <v>-9658</v>
      </c>
      <c r="E13" s="365">
        <f t="shared" si="1"/>
        <v>-0.04253051734160047</v>
      </c>
    </row>
    <row r="14" spans="1:5" ht="22.5" customHeight="1">
      <c r="A14" s="373" t="s">
        <v>96</v>
      </c>
      <c r="B14" s="372"/>
      <c r="C14" s="250">
        <v>80</v>
      </c>
      <c r="D14" s="250">
        <f t="shared" si="0"/>
        <v>-80</v>
      </c>
      <c r="E14" s="365">
        <f t="shared" si="1"/>
        <v>-1</v>
      </c>
    </row>
    <row r="15" spans="1:5" ht="22.5" customHeight="1">
      <c r="A15" s="373" t="s">
        <v>97</v>
      </c>
      <c r="B15" s="372">
        <v>409</v>
      </c>
      <c r="C15" s="250">
        <v>308</v>
      </c>
      <c r="D15" s="250">
        <f t="shared" si="0"/>
        <v>101</v>
      </c>
      <c r="E15" s="365">
        <f t="shared" si="1"/>
        <v>0.32792207792207795</v>
      </c>
    </row>
    <row r="16" spans="1:5" ht="22.5" customHeight="1">
      <c r="A16" s="373" t="s">
        <v>98</v>
      </c>
      <c r="B16" s="92">
        <v>26</v>
      </c>
      <c r="D16" s="250">
        <f t="shared" si="0"/>
        <v>26</v>
      </c>
      <c r="E16" s="365" t="e">
        <f t="shared" si="1"/>
        <v>#DIV/0!</v>
      </c>
    </row>
    <row r="17" spans="1:5" ht="22.5" customHeight="1">
      <c r="A17" s="373" t="s">
        <v>99</v>
      </c>
      <c r="B17" s="372">
        <v>7164</v>
      </c>
      <c r="C17" s="250">
        <v>100871</v>
      </c>
      <c r="D17" s="250">
        <f t="shared" si="0"/>
        <v>-93707</v>
      </c>
      <c r="E17" s="365">
        <f t="shared" si="1"/>
        <v>-0.928978596425137</v>
      </c>
    </row>
    <row r="18" spans="1:5" ht="22.5" customHeight="1">
      <c r="A18" s="373" t="s">
        <v>100</v>
      </c>
      <c r="B18" s="92"/>
      <c r="D18" s="250">
        <f t="shared" si="0"/>
        <v>0</v>
      </c>
      <c r="E18" s="365" t="e">
        <f t="shared" si="1"/>
        <v>#DIV/0!</v>
      </c>
    </row>
    <row r="19" spans="1:5" ht="22.5" customHeight="1">
      <c r="A19" s="373" t="s">
        <v>101</v>
      </c>
      <c r="B19" s="372">
        <v>1447</v>
      </c>
      <c r="C19" s="250">
        <v>8823</v>
      </c>
      <c r="D19" s="250">
        <f t="shared" si="0"/>
        <v>-7376</v>
      </c>
      <c r="E19" s="365">
        <f t="shared" si="1"/>
        <v>-0.8359968264762553</v>
      </c>
    </row>
    <row r="20" spans="1:5" ht="22.5" customHeight="1">
      <c r="A20" s="373" t="s">
        <v>102</v>
      </c>
      <c r="B20" s="92"/>
      <c r="D20" s="250">
        <f t="shared" si="0"/>
        <v>0</v>
      </c>
      <c r="E20" s="365" t="e">
        <f t="shared" si="1"/>
        <v>#DIV/0!</v>
      </c>
    </row>
    <row r="21" spans="1:5" ht="22.5" customHeight="1">
      <c r="A21" s="373" t="s">
        <v>103</v>
      </c>
      <c r="B21" s="372">
        <v>4926</v>
      </c>
      <c r="C21" s="250">
        <v>4905</v>
      </c>
      <c r="D21" s="250">
        <f t="shared" si="0"/>
        <v>21</v>
      </c>
      <c r="E21" s="365">
        <f t="shared" si="1"/>
        <v>0.004281345565749235</v>
      </c>
    </row>
    <row r="22" spans="1:5" ht="22.5" customHeight="1">
      <c r="A22" s="373" t="s">
        <v>104</v>
      </c>
      <c r="B22" s="372">
        <v>4663</v>
      </c>
      <c r="C22" s="250">
        <v>14586</v>
      </c>
      <c r="D22" s="250">
        <f t="shared" si="0"/>
        <v>-9923</v>
      </c>
      <c r="E22" s="365">
        <f t="shared" si="1"/>
        <v>-0.6803098861922391</v>
      </c>
    </row>
    <row r="23" spans="1:5" ht="22.5" customHeight="1">
      <c r="A23" s="373" t="s">
        <v>105</v>
      </c>
      <c r="B23" s="372">
        <v>9923</v>
      </c>
      <c r="C23" s="250">
        <v>17285</v>
      </c>
      <c r="D23" s="250">
        <f t="shared" si="0"/>
        <v>-7362</v>
      </c>
      <c r="E23" s="365">
        <f t="shared" si="1"/>
        <v>-0.42591842638125543</v>
      </c>
    </row>
    <row r="24" spans="1:5" ht="22.5" customHeight="1">
      <c r="A24" s="373" t="s">
        <v>106</v>
      </c>
      <c r="B24" s="372"/>
      <c r="C24" s="250">
        <v>9474</v>
      </c>
      <c r="D24" s="250">
        <f t="shared" si="0"/>
        <v>-9474</v>
      </c>
      <c r="E24" s="365">
        <f t="shared" si="1"/>
        <v>-1</v>
      </c>
    </row>
    <row r="25" spans="1:5" ht="22.5" customHeight="1">
      <c r="A25" s="373" t="s">
        <v>107</v>
      </c>
      <c r="B25" s="372"/>
      <c r="C25" s="250">
        <v>-81</v>
      </c>
      <c r="D25" s="250">
        <f t="shared" si="0"/>
        <v>81</v>
      </c>
      <c r="E25" s="365">
        <f t="shared" si="1"/>
        <v>-1</v>
      </c>
    </row>
    <row r="26" spans="1:5" ht="22.5" customHeight="1">
      <c r="A26" s="373" t="s">
        <v>108</v>
      </c>
      <c r="B26" s="92"/>
      <c r="D26" s="250">
        <f t="shared" si="0"/>
        <v>0</v>
      </c>
      <c r="E26" s="365" t="e">
        <f t="shared" si="1"/>
        <v>#DIV/0!</v>
      </c>
    </row>
    <row r="27" spans="1:5" ht="22.5" customHeight="1">
      <c r="A27" s="373" t="s">
        <v>109</v>
      </c>
      <c r="B27" s="92">
        <v>100000</v>
      </c>
      <c r="D27" s="250">
        <f t="shared" si="0"/>
        <v>100000</v>
      </c>
      <c r="E27" s="365" t="e">
        <f t="shared" si="1"/>
        <v>#DIV/0!</v>
      </c>
    </row>
    <row r="28" spans="1:5" ht="22.5" customHeight="1">
      <c r="A28" s="373" t="s">
        <v>110</v>
      </c>
      <c r="B28" s="372">
        <v>10410</v>
      </c>
      <c r="C28" s="250">
        <v>12896</v>
      </c>
      <c r="D28" s="250">
        <f t="shared" si="0"/>
        <v>-2486</v>
      </c>
      <c r="E28" s="365">
        <f t="shared" si="1"/>
        <v>-0.19277295285359802</v>
      </c>
    </row>
    <row r="29" spans="1:5" ht="22.5" customHeight="1">
      <c r="A29" s="373" t="s">
        <v>111</v>
      </c>
      <c r="B29" s="92"/>
      <c r="D29" s="250">
        <f t="shared" si="0"/>
        <v>0</v>
      </c>
      <c r="E29" s="365" t="e">
        <f t="shared" si="1"/>
        <v>#DIV/0!</v>
      </c>
    </row>
    <row r="30" spans="1:5" ht="22.5" customHeight="1">
      <c r="A30" s="373" t="s">
        <v>112</v>
      </c>
      <c r="B30" s="92"/>
      <c r="D30" s="250">
        <f t="shared" si="0"/>
        <v>0</v>
      </c>
      <c r="E30" s="365" t="e">
        <f t="shared" si="1"/>
        <v>#DIV/0!</v>
      </c>
    </row>
    <row r="31" spans="1:5" ht="22.5" customHeight="1">
      <c r="A31" s="373" t="s">
        <v>113</v>
      </c>
      <c r="B31" s="92"/>
      <c r="D31" s="250">
        <f t="shared" si="0"/>
        <v>0</v>
      </c>
      <c r="E31" s="365" t="e">
        <f t="shared" si="1"/>
        <v>#DIV/0!</v>
      </c>
    </row>
    <row r="32" spans="1:5" ht="22.5" customHeight="1">
      <c r="A32" s="373" t="s">
        <v>114</v>
      </c>
      <c r="B32" s="92"/>
      <c r="D32" s="250">
        <f t="shared" si="0"/>
        <v>0</v>
      </c>
      <c r="E32" s="365" t="e">
        <f t="shared" si="1"/>
        <v>#DIV/0!</v>
      </c>
    </row>
    <row r="33" spans="1:5" ht="22.5" customHeight="1">
      <c r="A33" s="373" t="s">
        <v>115</v>
      </c>
      <c r="B33" s="372">
        <v>78458</v>
      </c>
      <c r="C33" s="250">
        <v>57937</v>
      </c>
      <c r="D33" s="250">
        <f t="shared" si="0"/>
        <v>20521</v>
      </c>
      <c r="E33" s="365">
        <f t="shared" si="1"/>
        <v>0.35419507395964583</v>
      </c>
    </row>
    <row r="34" spans="1:5" s="343" customFormat="1" ht="22.5" customHeight="1">
      <c r="A34" s="374" t="s">
        <v>116</v>
      </c>
      <c r="B34" s="370">
        <f>SUM(B35:B54)</f>
        <v>80876</v>
      </c>
      <c r="C34" s="375">
        <v>101595</v>
      </c>
      <c r="D34" s="250">
        <f t="shared" si="0"/>
        <v>-20719</v>
      </c>
      <c r="E34" s="365">
        <f t="shared" si="1"/>
        <v>-0.2039372016339387</v>
      </c>
    </row>
    <row r="35" spans="1:5" s="343" customFormat="1" ht="22.5" customHeight="1">
      <c r="A35" s="373" t="s">
        <v>117</v>
      </c>
      <c r="B35" s="372">
        <v>2411</v>
      </c>
      <c r="C35" s="343">
        <v>717</v>
      </c>
      <c r="D35" s="250">
        <f t="shared" si="0"/>
        <v>1694</v>
      </c>
      <c r="E35" s="365">
        <f t="shared" si="1"/>
        <v>2.3626220362622035</v>
      </c>
    </row>
    <row r="36" spans="1:5" s="343" customFormat="1" ht="22.5" customHeight="1">
      <c r="A36" s="373" t="s">
        <v>118</v>
      </c>
      <c r="B36" s="92"/>
      <c r="D36" s="250">
        <f t="shared" si="0"/>
        <v>0</v>
      </c>
      <c r="E36" s="365" t="e">
        <f t="shared" si="1"/>
        <v>#DIV/0!</v>
      </c>
    </row>
    <row r="37" spans="1:5" s="343" customFormat="1" ht="22.5" customHeight="1">
      <c r="A37" s="373" t="s">
        <v>119</v>
      </c>
      <c r="B37" s="372"/>
      <c r="C37" s="343">
        <v>50</v>
      </c>
      <c r="D37" s="250">
        <f t="shared" si="0"/>
        <v>-50</v>
      </c>
      <c r="E37" s="365">
        <f t="shared" si="1"/>
        <v>-1</v>
      </c>
    </row>
    <row r="38" spans="1:5" ht="22.5" customHeight="1">
      <c r="A38" s="373" t="s">
        <v>120</v>
      </c>
      <c r="B38" s="372">
        <v>340</v>
      </c>
      <c r="C38" s="250">
        <v>1263</v>
      </c>
      <c r="D38" s="250">
        <f aca="true" t="shared" si="2" ref="D38:D55">B38-C38</f>
        <v>-923</v>
      </c>
      <c r="E38" s="365">
        <f aca="true" t="shared" si="3" ref="E38:E55">D38/C38</f>
        <v>-0.730799683293745</v>
      </c>
    </row>
    <row r="39" spans="1:5" s="343" customFormat="1" ht="22.5" customHeight="1">
      <c r="A39" s="373" t="s">
        <v>121</v>
      </c>
      <c r="B39" s="372">
        <v>6252</v>
      </c>
      <c r="C39" s="343">
        <v>3514</v>
      </c>
      <c r="D39" s="250">
        <f t="shared" si="2"/>
        <v>2738</v>
      </c>
      <c r="E39" s="365">
        <f t="shared" si="3"/>
        <v>0.7791690381331816</v>
      </c>
    </row>
    <row r="40" spans="1:5" s="343" customFormat="1" ht="22.5" customHeight="1">
      <c r="A40" s="373" t="s">
        <v>122</v>
      </c>
      <c r="B40" s="372">
        <v>1634</v>
      </c>
      <c r="C40" s="343">
        <v>-1972</v>
      </c>
      <c r="D40" s="250">
        <f t="shared" si="2"/>
        <v>3606</v>
      </c>
      <c r="E40" s="365">
        <f t="shared" si="3"/>
        <v>-1.828600405679513</v>
      </c>
    </row>
    <row r="41" spans="1:5" s="343" customFormat="1" ht="22.5" customHeight="1">
      <c r="A41" s="373" t="s">
        <v>123</v>
      </c>
      <c r="B41" s="372">
        <v>1759</v>
      </c>
      <c r="C41" s="343">
        <v>1582</v>
      </c>
      <c r="D41" s="250">
        <f t="shared" si="2"/>
        <v>177</v>
      </c>
      <c r="E41" s="365">
        <f t="shared" si="3"/>
        <v>0.11188369152970923</v>
      </c>
    </row>
    <row r="42" spans="1:5" ht="22.5" customHeight="1">
      <c r="A42" s="373" t="s">
        <v>124</v>
      </c>
      <c r="B42" s="372">
        <v>1753</v>
      </c>
      <c r="C42" s="250">
        <v>5511</v>
      </c>
      <c r="D42" s="250">
        <f t="shared" si="2"/>
        <v>-3758</v>
      </c>
      <c r="E42" s="365">
        <f t="shared" si="3"/>
        <v>-0.6819089094538197</v>
      </c>
    </row>
    <row r="43" spans="1:5" s="343" customFormat="1" ht="22.5" customHeight="1">
      <c r="A43" s="373" t="s">
        <v>125</v>
      </c>
      <c r="B43" s="372">
        <v>1117</v>
      </c>
      <c r="C43" s="343">
        <v>1336</v>
      </c>
      <c r="D43" s="250">
        <f t="shared" si="2"/>
        <v>-219</v>
      </c>
      <c r="E43" s="365">
        <f t="shared" si="3"/>
        <v>-0.16392215568862276</v>
      </c>
    </row>
    <row r="44" spans="1:5" s="343" customFormat="1" ht="22.5" customHeight="1">
      <c r="A44" s="373" t="s">
        <v>126</v>
      </c>
      <c r="B44" s="372">
        <v>-693</v>
      </c>
      <c r="C44" s="343">
        <v>12031</v>
      </c>
      <c r="D44" s="250">
        <f t="shared" si="2"/>
        <v>-12724</v>
      </c>
      <c r="E44" s="365">
        <f t="shared" si="3"/>
        <v>-1.0576011969079877</v>
      </c>
    </row>
    <row r="45" spans="1:5" s="343" customFormat="1" ht="22.5" customHeight="1">
      <c r="A45" s="373" t="s">
        <v>127</v>
      </c>
      <c r="B45" s="372">
        <v>855</v>
      </c>
      <c r="C45" s="343">
        <v>36602</v>
      </c>
      <c r="D45" s="250">
        <f t="shared" si="2"/>
        <v>-35747</v>
      </c>
      <c r="E45" s="365">
        <f t="shared" si="3"/>
        <v>-0.9766406207311076</v>
      </c>
    </row>
    <row r="46" spans="1:5" ht="22.5" customHeight="1">
      <c r="A46" s="373" t="s">
        <v>128</v>
      </c>
      <c r="B46" s="372">
        <v>29044</v>
      </c>
      <c r="C46" s="250">
        <v>25314</v>
      </c>
      <c r="D46" s="250">
        <f t="shared" si="2"/>
        <v>3730</v>
      </c>
      <c r="E46" s="365">
        <f t="shared" si="3"/>
        <v>0.1473492928814095</v>
      </c>
    </row>
    <row r="47" spans="1:5" s="343" customFormat="1" ht="22.5" customHeight="1">
      <c r="A47" s="373" t="s">
        <v>129</v>
      </c>
      <c r="B47" s="372">
        <v>14666</v>
      </c>
      <c r="C47" s="343">
        <v>11841</v>
      </c>
      <c r="D47" s="250">
        <f t="shared" si="2"/>
        <v>2825</v>
      </c>
      <c r="E47" s="365">
        <f t="shared" si="3"/>
        <v>0.23857782281901865</v>
      </c>
    </row>
    <row r="48" spans="1:5" s="343" customFormat="1" ht="22.5" customHeight="1">
      <c r="A48" s="373" t="s">
        <v>130</v>
      </c>
      <c r="B48" s="372">
        <v>2930</v>
      </c>
      <c r="C48" s="343">
        <v>674</v>
      </c>
      <c r="D48" s="250">
        <f t="shared" si="2"/>
        <v>2256</v>
      </c>
      <c r="E48" s="365">
        <f t="shared" si="3"/>
        <v>3.3471810089020773</v>
      </c>
    </row>
    <row r="49" spans="1:5" s="343" customFormat="1" ht="22.5" customHeight="1">
      <c r="A49" s="373" t="s">
        <v>131</v>
      </c>
      <c r="B49" s="372">
        <v>226</v>
      </c>
      <c r="C49" s="343">
        <v>997</v>
      </c>
      <c r="D49" s="250">
        <f t="shared" si="2"/>
        <v>-771</v>
      </c>
      <c r="E49" s="365">
        <f t="shared" si="3"/>
        <v>-0.7733199598796389</v>
      </c>
    </row>
    <row r="50" spans="1:5" ht="22.5" customHeight="1">
      <c r="A50" s="373" t="s">
        <v>132</v>
      </c>
      <c r="B50" s="92"/>
      <c r="D50" s="250">
        <f t="shared" si="2"/>
        <v>0</v>
      </c>
      <c r="E50" s="365" t="e">
        <f t="shared" si="3"/>
        <v>#DIV/0!</v>
      </c>
    </row>
    <row r="51" spans="1:5" s="343" customFormat="1" ht="22.5" customHeight="1">
      <c r="A51" s="373" t="s">
        <v>133</v>
      </c>
      <c r="B51" s="372">
        <v>509</v>
      </c>
      <c r="C51" s="343">
        <v>92</v>
      </c>
      <c r="D51" s="250">
        <f t="shared" si="2"/>
        <v>417</v>
      </c>
      <c r="E51" s="365">
        <f t="shared" si="3"/>
        <v>4.532608695652174</v>
      </c>
    </row>
    <row r="52" spans="1:5" s="343" customFormat="1" ht="22.5" customHeight="1">
      <c r="A52" s="373" t="s">
        <v>134</v>
      </c>
      <c r="B52" s="372">
        <v>1330</v>
      </c>
      <c r="C52" s="343">
        <v>1529</v>
      </c>
      <c r="D52" s="250">
        <f t="shared" si="2"/>
        <v>-199</v>
      </c>
      <c r="E52" s="365">
        <f t="shared" si="3"/>
        <v>-0.1301504251144539</v>
      </c>
    </row>
    <row r="53" spans="1:5" s="343" customFormat="1" ht="22.5" customHeight="1">
      <c r="A53" s="373" t="s">
        <v>135</v>
      </c>
      <c r="B53" s="372">
        <v>453</v>
      </c>
      <c r="C53" s="343">
        <v>347</v>
      </c>
      <c r="D53" s="250">
        <f t="shared" si="2"/>
        <v>106</v>
      </c>
      <c r="E53" s="365">
        <f t="shared" si="3"/>
        <v>0.30547550432276654</v>
      </c>
    </row>
    <row r="54" spans="1:5" ht="22.5" customHeight="1">
      <c r="A54" s="373" t="s">
        <v>136</v>
      </c>
      <c r="B54" s="372">
        <v>16290</v>
      </c>
      <c r="C54" s="250">
        <v>167</v>
      </c>
      <c r="D54" s="250">
        <f t="shared" si="2"/>
        <v>16123</v>
      </c>
      <c r="E54" s="365">
        <f t="shared" si="3"/>
        <v>96.54491017964072</v>
      </c>
    </row>
    <row r="55" spans="1:5" ht="22.5" customHeight="1">
      <c r="A55" s="376"/>
      <c r="B55" s="376"/>
      <c r="D55" s="250">
        <f t="shared" si="2"/>
        <v>0</v>
      </c>
      <c r="E55" s="365" t="e">
        <f t="shared" si="3"/>
        <v>#DIV/0!</v>
      </c>
    </row>
  </sheetData>
  <sheetProtection/>
  <mergeCells count="1">
    <mergeCell ref="A2:B2"/>
  </mergeCells>
  <printOptions horizontalCentered="1"/>
  <pageMargins left="0.55" right="0.55" top="0.9" bottom="0.98" header="0.51" footer="0.65"/>
  <pageSetup horizontalDpi="600" verticalDpi="600" orientation="portrait" paperSize="9"/>
  <headerFooter alignWithMargins="0">
    <oddHeader>&amp;R表2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workbookViewId="0" topLeftCell="A1">
      <pane ySplit="4" topLeftCell="A26" activePane="bottomLeft" state="frozen"/>
      <selection pane="bottomLeft" activeCell="D34" sqref="D34"/>
    </sheetView>
  </sheetViews>
  <sheetFormatPr defaultColWidth="9.00390625" defaultRowHeight="30" customHeight="1"/>
  <cols>
    <col min="1" max="1" width="35.75390625" style="250" customWidth="1"/>
    <col min="2" max="2" width="15.25390625" style="344" customWidth="1"/>
    <col min="3" max="3" width="18.125" style="344" customWidth="1"/>
    <col min="4" max="4" width="15.875" style="250" customWidth="1"/>
    <col min="5" max="5" width="11.75390625" style="250" hidden="1" customWidth="1"/>
    <col min="6" max="6" width="9.00390625" style="250" hidden="1" customWidth="1"/>
    <col min="7" max="7" width="9.375" style="250" hidden="1" customWidth="1"/>
    <col min="8" max="8" width="12.625" style="250" hidden="1" customWidth="1"/>
    <col min="9" max="32" width="9.00390625" style="250" customWidth="1"/>
    <col min="33" max="224" width="8.75390625" style="250" customWidth="1"/>
    <col min="225" max="235" width="9.00390625" style="250" customWidth="1"/>
    <col min="236" max="236" width="40.625" style="250" customWidth="1"/>
    <col min="237" max="237" width="16.625" style="250" customWidth="1"/>
    <col min="238" max="238" width="18.875" style="250" customWidth="1"/>
    <col min="239" max="239" width="16.625" style="250" customWidth="1"/>
    <col min="240" max="240" width="12.625" style="250" customWidth="1"/>
    <col min="241" max="16384" width="9.00390625" style="250" customWidth="1"/>
  </cols>
  <sheetData>
    <row r="1" ht="18" customHeight="1">
      <c r="D1" s="345"/>
    </row>
    <row r="2" spans="1:4" ht="39.75" customHeight="1">
      <c r="A2" s="346" t="s">
        <v>137</v>
      </c>
      <c r="B2" s="347"/>
      <c r="C2" s="347"/>
      <c r="D2" s="348"/>
    </row>
    <row r="3" spans="2:4" ht="15" customHeight="1">
      <c r="B3" s="349"/>
      <c r="C3" s="349"/>
      <c r="D3" s="350" t="s">
        <v>42</v>
      </c>
    </row>
    <row r="4" spans="1:5" ht="19.5" customHeight="1">
      <c r="A4" s="88" t="s">
        <v>83</v>
      </c>
      <c r="B4" s="351" t="s">
        <v>44</v>
      </c>
      <c r="C4" s="351" t="s">
        <v>45</v>
      </c>
      <c r="D4" s="88" t="s">
        <v>46</v>
      </c>
      <c r="E4" s="250" t="s">
        <v>84</v>
      </c>
    </row>
    <row r="5" spans="1:7" ht="19.5" customHeight="1">
      <c r="A5" s="233" t="s">
        <v>138</v>
      </c>
      <c r="B5" s="352">
        <v>111020</v>
      </c>
      <c r="C5" s="352">
        <v>154748</v>
      </c>
      <c r="D5" s="353">
        <v>150707</v>
      </c>
      <c r="E5" s="250">
        <v>111813</v>
      </c>
      <c r="F5" s="354">
        <f>D5-E5</f>
        <v>38894</v>
      </c>
      <c r="G5" s="355">
        <f>F5/E5</f>
        <v>0.34784864014023414</v>
      </c>
    </row>
    <row r="6" spans="1:7" ht="19.5" customHeight="1">
      <c r="A6" s="233" t="s">
        <v>139</v>
      </c>
      <c r="B6" s="352">
        <v>477</v>
      </c>
      <c r="C6" s="352">
        <v>511</v>
      </c>
      <c r="D6" s="353">
        <v>517</v>
      </c>
      <c r="E6" s="250">
        <v>558</v>
      </c>
      <c r="F6" s="354">
        <f aca="true" t="shared" si="0" ref="F6:F29">D6-E6</f>
        <v>-41</v>
      </c>
      <c r="G6" s="355">
        <f aca="true" t="shared" si="1" ref="G6:G29">F6/E6</f>
        <v>-0.07347670250896057</v>
      </c>
    </row>
    <row r="7" spans="1:7" ht="19.5" customHeight="1">
      <c r="A7" s="233" t="s">
        <v>140</v>
      </c>
      <c r="B7" s="352">
        <v>62790</v>
      </c>
      <c r="C7" s="352">
        <v>68722</v>
      </c>
      <c r="D7" s="353">
        <v>68483</v>
      </c>
      <c r="E7" s="250">
        <v>70257</v>
      </c>
      <c r="F7" s="354">
        <f t="shared" si="0"/>
        <v>-1774</v>
      </c>
      <c r="G7" s="355">
        <f t="shared" si="1"/>
        <v>-0.025250153009664517</v>
      </c>
    </row>
    <row r="8" spans="1:7" ht="19.5" customHeight="1">
      <c r="A8" s="233" t="s">
        <v>141</v>
      </c>
      <c r="B8" s="352">
        <v>205774</v>
      </c>
      <c r="C8" s="352">
        <v>257512</v>
      </c>
      <c r="D8" s="353">
        <v>260418</v>
      </c>
      <c r="E8" s="250">
        <v>205335</v>
      </c>
      <c r="F8" s="354">
        <f t="shared" si="0"/>
        <v>55083</v>
      </c>
      <c r="G8" s="355">
        <f t="shared" si="1"/>
        <v>0.2682591862079042</v>
      </c>
    </row>
    <row r="9" spans="1:7" ht="19.5" customHeight="1">
      <c r="A9" s="233" t="s">
        <v>142</v>
      </c>
      <c r="B9" s="352">
        <v>9045</v>
      </c>
      <c r="C9" s="352">
        <v>8118</v>
      </c>
      <c r="D9" s="356">
        <v>9383</v>
      </c>
      <c r="E9" s="250">
        <v>15213</v>
      </c>
      <c r="F9" s="354">
        <f t="shared" si="0"/>
        <v>-5830</v>
      </c>
      <c r="G9" s="355">
        <f t="shared" si="1"/>
        <v>-0.38322487346348516</v>
      </c>
    </row>
    <row r="10" spans="1:7" ht="19.5" customHeight="1">
      <c r="A10" s="233" t="s">
        <v>143</v>
      </c>
      <c r="B10" s="352">
        <v>6249</v>
      </c>
      <c r="C10" s="352">
        <v>9914</v>
      </c>
      <c r="D10" s="353">
        <v>9869</v>
      </c>
      <c r="E10" s="250">
        <v>6496</v>
      </c>
      <c r="F10" s="354">
        <f t="shared" si="0"/>
        <v>3373</v>
      </c>
      <c r="G10" s="355">
        <f t="shared" si="1"/>
        <v>0.5192426108374384</v>
      </c>
    </row>
    <row r="11" spans="1:7" ht="19.5" customHeight="1">
      <c r="A11" s="233" t="s">
        <v>144</v>
      </c>
      <c r="B11" s="352">
        <v>80625</v>
      </c>
      <c r="C11" s="352">
        <v>84858</v>
      </c>
      <c r="D11" s="353">
        <v>90349</v>
      </c>
      <c r="E11" s="250">
        <v>78729</v>
      </c>
      <c r="F11" s="354">
        <f t="shared" si="0"/>
        <v>11620</v>
      </c>
      <c r="G11" s="355">
        <f t="shared" si="1"/>
        <v>0.14759491419934204</v>
      </c>
    </row>
    <row r="12" spans="1:7" ht="19.5" customHeight="1">
      <c r="A12" s="233" t="s">
        <v>145</v>
      </c>
      <c r="B12" s="352">
        <v>46196</v>
      </c>
      <c r="C12" s="352">
        <v>59447</v>
      </c>
      <c r="D12" s="353">
        <v>59241</v>
      </c>
      <c r="E12" s="250">
        <v>56765</v>
      </c>
      <c r="F12" s="354">
        <f t="shared" si="0"/>
        <v>2476</v>
      </c>
      <c r="G12" s="355">
        <f t="shared" si="1"/>
        <v>0.043618426847529285</v>
      </c>
    </row>
    <row r="13" spans="1:7" ht="19.5" customHeight="1">
      <c r="A13" s="233" t="s">
        <v>146</v>
      </c>
      <c r="B13" s="352">
        <v>2652</v>
      </c>
      <c r="C13" s="352">
        <v>4047</v>
      </c>
      <c r="D13" s="353">
        <v>3937</v>
      </c>
      <c r="E13" s="250">
        <v>14066</v>
      </c>
      <c r="F13" s="354">
        <f t="shared" si="0"/>
        <v>-10129</v>
      </c>
      <c r="G13" s="355">
        <f t="shared" si="1"/>
        <v>-0.7201052182567894</v>
      </c>
    </row>
    <row r="14" spans="1:7" ht="19.5" customHeight="1">
      <c r="A14" s="233" t="s">
        <v>147</v>
      </c>
      <c r="B14" s="352">
        <v>39794</v>
      </c>
      <c r="C14" s="352">
        <v>43126</v>
      </c>
      <c r="D14" s="353">
        <v>51060</v>
      </c>
      <c r="E14" s="250">
        <v>64068</v>
      </c>
      <c r="F14" s="354">
        <f t="shared" si="0"/>
        <v>-13008</v>
      </c>
      <c r="G14" s="355">
        <f t="shared" si="1"/>
        <v>-0.20303427608166325</v>
      </c>
    </row>
    <row r="15" spans="1:7" ht="19.5" customHeight="1">
      <c r="A15" s="233" t="s">
        <v>148</v>
      </c>
      <c r="B15" s="352">
        <v>64012</v>
      </c>
      <c r="C15" s="352">
        <v>95622</v>
      </c>
      <c r="D15" s="353">
        <v>89281</v>
      </c>
      <c r="E15" s="250">
        <v>59088</v>
      </c>
      <c r="F15" s="354">
        <f t="shared" si="0"/>
        <v>30193</v>
      </c>
      <c r="G15" s="355">
        <f t="shared" si="1"/>
        <v>0.510983617655023</v>
      </c>
    </row>
    <row r="16" spans="1:7" ht="19.5" customHeight="1">
      <c r="A16" s="233" t="s">
        <v>149</v>
      </c>
      <c r="B16" s="352">
        <v>20076</v>
      </c>
      <c r="C16" s="352">
        <v>19542</v>
      </c>
      <c r="D16" s="353">
        <v>23300</v>
      </c>
      <c r="E16" s="250">
        <v>14809</v>
      </c>
      <c r="F16" s="354">
        <f t="shared" si="0"/>
        <v>8491</v>
      </c>
      <c r="G16" s="355">
        <f t="shared" si="1"/>
        <v>0.5733675467621041</v>
      </c>
    </row>
    <row r="17" spans="1:7" ht="19.5" customHeight="1">
      <c r="A17" s="233" t="s">
        <v>150</v>
      </c>
      <c r="B17" s="352">
        <v>11932</v>
      </c>
      <c r="C17" s="352">
        <v>10484</v>
      </c>
      <c r="D17" s="353">
        <v>9845</v>
      </c>
      <c r="E17" s="250">
        <v>12256</v>
      </c>
      <c r="F17" s="354">
        <f t="shared" si="0"/>
        <v>-2411</v>
      </c>
      <c r="G17" s="355">
        <f t="shared" si="1"/>
        <v>-0.19671997389033943</v>
      </c>
    </row>
    <row r="18" spans="1:7" ht="19.5" customHeight="1">
      <c r="A18" s="233" t="s">
        <v>151</v>
      </c>
      <c r="B18" s="352">
        <v>450</v>
      </c>
      <c r="C18" s="352">
        <v>876</v>
      </c>
      <c r="D18" s="353">
        <v>705</v>
      </c>
      <c r="E18" s="250">
        <v>883</v>
      </c>
      <c r="F18" s="354">
        <f t="shared" si="0"/>
        <v>-178</v>
      </c>
      <c r="G18" s="355">
        <f t="shared" si="1"/>
        <v>-0.2015855039637599</v>
      </c>
    </row>
    <row r="19" spans="1:7" ht="19.5" customHeight="1">
      <c r="A19" s="233" t="s">
        <v>152</v>
      </c>
      <c r="B19" s="66"/>
      <c r="C19" s="66"/>
      <c r="D19" s="92"/>
      <c r="E19" s="250">
        <v>0</v>
      </c>
      <c r="F19" s="354">
        <f t="shared" si="0"/>
        <v>0</v>
      </c>
      <c r="G19" s="355" t="e">
        <f t="shared" si="1"/>
        <v>#DIV/0!</v>
      </c>
    </row>
    <row r="20" spans="1:7" ht="19.5" customHeight="1">
      <c r="A20" s="233" t="s">
        <v>153</v>
      </c>
      <c r="B20" s="66"/>
      <c r="C20" s="66"/>
      <c r="D20" s="92"/>
      <c r="E20" s="250">
        <v>0</v>
      </c>
      <c r="F20" s="354">
        <f t="shared" si="0"/>
        <v>0</v>
      </c>
      <c r="G20" s="355" t="e">
        <f t="shared" si="1"/>
        <v>#DIV/0!</v>
      </c>
    </row>
    <row r="21" spans="1:7" ht="19.5" customHeight="1">
      <c r="A21" s="233" t="s">
        <v>154</v>
      </c>
      <c r="B21" s="352">
        <v>7982</v>
      </c>
      <c r="C21" s="352">
        <v>9617</v>
      </c>
      <c r="D21" s="353">
        <v>9556</v>
      </c>
      <c r="E21" s="250">
        <v>10422</v>
      </c>
      <c r="F21" s="354">
        <f t="shared" si="0"/>
        <v>-866</v>
      </c>
      <c r="G21" s="355">
        <f t="shared" si="1"/>
        <v>-0.08309345615045097</v>
      </c>
    </row>
    <row r="22" spans="1:7" ht="19.5" customHeight="1">
      <c r="A22" s="233" t="s">
        <v>155</v>
      </c>
      <c r="B22" s="352">
        <v>14168</v>
      </c>
      <c r="C22" s="352">
        <v>16719</v>
      </c>
      <c r="D22" s="353">
        <v>16449</v>
      </c>
      <c r="E22" s="250">
        <v>14239</v>
      </c>
      <c r="F22" s="354">
        <f t="shared" si="0"/>
        <v>2210</v>
      </c>
      <c r="G22" s="355">
        <f t="shared" si="1"/>
        <v>0.15520752861858275</v>
      </c>
    </row>
    <row r="23" spans="1:7" ht="19.5" customHeight="1">
      <c r="A23" s="233" t="s">
        <v>156</v>
      </c>
      <c r="B23" s="352">
        <v>2004</v>
      </c>
      <c r="C23" s="352">
        <v>3178</v>
      </c>
      <c r="D23" s="353">
        <v>3590</v>
      </c>
      <c r="E23" s="250">
        <v>2959</v>
      </c>
      <c r="F23" s="354">
        <f t="shared" si="0"/>
        <v>631</v>
      </c>
      <c r="G23" s="355">
        <f t="shared" si="1"/>
        <v>0.213247718823927</v>
      </c>
    </row>
    <row r="24" spans="1:7" ht="19.5" customHeight="1">
      <c r="A24" s="233" t="s">
        <v>157</v>
      </c>
      <c r="B24" s="352">
        <v>6555</v>
      </c>
      <c r="C24" s="352">
        <v>7024</v>
      </c>
      <c r="D24" s="353">
        <v>9606</v>
      </c>
      <c r="F24" s="354">
        <f t="shared" si="0"/>
        <v>9606</v>
      </c>
      <c r="G24" s="355" t="e">
        <f t="shared" si="1"/>
        <v>#DIV/0!</v>
      </c>
    </row>
    <row r="25" spans="1:7" ht="19.5" customHeight="1">
      <c r="A25" s="233" t="s">
        <v>158</v>
      </c>
      <c r="B25" s="352">
        <v>7792</v>
      </c>
      <c r="C25" s="352">
        <v>7423</v>
      </c>
      <c r="D25" s="92"/>
      <c r="F25" s="354">
        <f t="shared" si="0"/>
        <v>0</v>
      </c>
      <c r="G25" s="355" t="e">
        <f t="shared" si="1"/>
        <v>#DIV/0!</v>
      </c>
    </row>
    <row r="26" spans="1:7" ht="19.5" customHeight="1">
      <c r="A26" s="233" t="s">
        <v>159</v>
      </c>
      <c r="B26" s="352">
        <v>20204</v>
      </c>
      <c r="C26" s="352">
        <v>12330</v>
      </c>
      <c r="D26" s="353">
        <v>704</v>
      </c>
      <c r="E26" s="250">
        <v>15422</v>
      </c>
      <c r="F26" s="354">
        <f t="shared" si="0"/>
        <v>-14718</v>
      </c>
      <c r="G26" s="355">
        <f t="shared" si="1"/>
        <v>-0.9543509272467903</v>
      </c>
    </row>
    <row r="27" spans="1:7" ht="19.5" customHeight="1">
      <c r="A27" s="233" t="s">
        <v>160</v>
      </c>
      <c r="B27" s="352">
        <v>1073</v>
      </c>
      <c r="C27" s="352">
        <v>1336</v>
      </c>
      <c r="D27" s="353">
        <v>1336</v>
      </c>
      <c r="E27" s="250">
        <v>1241</v>
      </c>
      <c r="F27" s="354">
        <f t="shared" si="0"/>
        <v>95</v>
      </c>
      <c r="G27" s="355">
        <f t="shared" si="1"/>
        <v>0.07655116841257051</v>
      </c>
    </row>
    <row r="28" spans="1:7" ht="19.5" customHeight="1">
      <c r="A28" s="233" t="s">
        <v>161</v>
      </c>
      <c r="B28" s="66"/>
      <c r="C28" s="66">
        <v>11</v>
      </c>
      <c r="D28" s="92">
        <v>11</v>
      </c>
      <c r="F28" s="354">
        <f t="shared" si="0"/>
        <v>11</v>
      </c>
      <c r="G28" s="355" t="e">
        <f t="shared" si="1"/>
        <v>#DIV/0!</v>
      </c>
    </row>
    <row r="29" spans="1:8" ht="19.5" customHeight="1">
      <c r="A29" s="357" t="s">
        <v>162</v>
      </c>
      <c r="B29" s="358">
        <f>SUM(B5:B28)</f>
        <v>720870</v>
      </c>
      <c r="C29" s="358">
        <f>SUM(C5:C28)</f>
        <v>875165</v>
      </c>
      <c r="D29" s="359">
        <f>SUM(D5:D28)</f>
        <v>868347</v>
      </c>
      <c r="E29" s="250">
        <v>754619</v>
      </c>
      <c r="F29" s="354">
        <f t="shared" si="0"/>
        <v>113728</v>
      </c>
      <c r="G29" s="355">
        <f t="shared" si="1"/>
        <v>0.15070916581745225</v>
      </c>
      <c r="H29" s="250">
        <f>D29/C29</f>
        <v>0.9922094690715465</v>
      </c>
    </row>
    <row r="30" spans="1:5" ht="19.5" customHeight="1">
      <c r="A30" s="360" t="s">
        <v>163</v>
      </c>
      <c r="B30" s="352">
        <v>57249</v>
      </c>
      <c r="C30" s="352">
        <v>57249</v>
      </c>
      <c r="D30" s="353">
        <f>D31+D32</f>
        <v>61893</v>
      </c>
      <c r="E30" s="250">
        <v>43522</v>
      </c>
    </row>
    <row r="31" spans="1:5" ht="19.5" customHeight="1">
      <c r="A31" s="360" t="s">
        <v>164</v>
      </c>
      <c r="B31" s="66"/>
      <c r="C31" s="66"/>
      <c r="D31" s="92"/>
      <c r="E31" s="250">
        <v>0</v>
      </c>
    </row>
    <row r="32" spans="1:5" ht="19.5" customHeight="1">
      <c r="A32" s="360" t="s">
        <v>165</v>
      </c>
      <c r="B32" s="361">
        <v>57249</v>
      </c>
      <c r="C32" s="361">
        <v>57249</v>
      </c>
      <c r="D32" s="353">
        <v>61893</v>
      </c>
      <c r="E32" s="250">
        <v>43522</v>
      </c>
    </row>
    <row r="33" spans="1:5" ht="19.5" customHeight="1">
      <c r="A33" s="360" t="s">
        <v>166</v>
      </c>
      <c r="B33" s="66">
        <v>960</v>
      </c>
      <c r="C33" s="352">
        <v>960</v>
      </c>
      <c r="D33" s="353">
        <v>960</v>
      </c>
      <c r="E33" s="250">
        <v>5602</v>
      </c>
    </row>
    <row r="34" spans="1:5" ht="19.5" customHeight="1">
      <c r="A34" s="360" t="s">
        <v>167</v>
      </c>
      <c r="B34" s="66"/>
      <c r="C34" s="66"/>
      <c r="D34" s="92"/>
      <c r="E34" s="250">
        <v>0</v>
      </c>
    </row>
    <row r="35" spans="1:6" s="343" customFormat="1" ht="19.5" customHeight="1">
      <c r="A35" s="362" t="s">
        <v>168</v>
      </c>
      <c r="B35" s="66"/>
      <c r="C35" s="352"/>
      <c r="D35" s="353">
        <v>39198</v>
      </c>
      <c r="E35" s="343">
        <v>170896</v>
      </c>
      <c r="F35" s="250"/>
    </row>
    <row r="36" spans="1:4" ht="19.5" customHeight="1">
      <c r="A36" s="362" t="s">
        <v>169</v>
      </c>
      <c r="B36" s="66"/>
      <c r="C36" s="66"/>
      <c r="D36" s="353">
        <v>37306</v>
      </c>
    </row>
    <row r="37" spans="1:6" ht="19.5" customHeight="1">
      <c r="A37" s="362" t="s">
        <v>170</v>
      </c>
      <c r="B37" s="66"/>
      <c r="C37" s="66"/>
      <c r="D37" s="353">
        <v>37306</v>
      </c>
      <c r="E37" s="250">
        <v>7902</v>
      </c>
      <c r="F37" s="250">
        <f>D37-E37</f>
        <v>29404</v>
      </c>
    </row>
    <row r="38" spans="1:4" ht="19.5" customHeight="1">
      <c r="A38" s="362" t="s">
        <v>171</v>
      </c>
      <c r="B38" s="66"/>
      <c r="C38" s="66"/>
      <c r="D38" s="92"/>
    </row>
    <row r="39" spans="1:5" ht="18" customHeight="1">
      <c r="A39" s="357" t="s">
        <v>172</v>
      </c>
      <c r="B39" s="358">
        <f>B29+B30+B33+B34+B35+B36</f>
        <v>779079</v>
      </c>
      <c r="C39" s="358">
        <f>C29+C30+C33+C34+C35+C36</f>
        <v>933374</v>
      </c>
      <c r="D39" s="359">
        <f>D29+D30+D33+D34+D35+D36</f>
        <v>1007704</v>
      </c>
      <c r="E39" s="363"/>
    </row>
    <row r="40" spans="2:3" ht="30" customHeight="1">
      <c r="B40" s="364"/>
      <c r="C40" s="364"/>
    </row>
  </sheetData>
  <sheetProtection/>
  <mergeCells count="1">
    <mergeCell ref="A2:D2"/>
  </mergeCells>
  <printOptions horizontalCentered="1"/>
  <pageMargins left="0.55" right="0.55" top="0.9" bottom="0.98" header="0.51" footer="0.65"/>
  <pageSetup horizontalDpi="600" verticalDpi="600" orientation="portrait" paperSize="9"/>
  <headerFooter alignWithMargins="0">
    <oddHeader>&amp;R表3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17"/>
  <sheetViews>
    <sheetView showZeros="0" view="pageBreakPreview" zoomScaleSheetLayoutView="100" workbookViewId="0" topLeftCell="A1">
      <pane ySplit="4" topLeftCell="A497" activePane="bottomLeft" state="frozen"/>
      <selection pane="bottomLeft" activeCell="D463" sqref="D463"/>
    </sheetView>
  </sheetViews>
  <sheetFormatPr defaultColWidth="9.00390625" defaultRowHeight="30" customHeight="1"/>
  <cols>
    <col min="1" max="1" width="36.50390625" style="312" customWidth="1"/>
    <col min="2" max="2" width="15.00390625" style="313" customWidth="1"/>
    <col min="3" max="3" width="18.625" style="313" customWidth="1"/>
    <col min="4" max="4" width="14.25390625" style="314" customWidth="1"/>
    <col min="5" max="6" width="9.00390625" style="312" hidden="1" customWidth="1"/>
    <col min="7" max="8" width="12.625" style="312" hidden="1" customWidth="1"/>
    <col min="9" max="32" width="9.00390625" style="312" customWidth="1"/>
    <col min="33" max="224" width="8.75390625" style="312" customWidth="1"/>
    <col min="225" max="231" width="9.00390625" style="312" customWidth="1"/>
    <col min="232" max="232" width="38.625" style="312" customWidth="1"/>
    <col min="233" max="233" width="16.625" style="312" customWidth="1"/>
    <col min="234" max="234" width="17.50390625" style="312" customWidth="1"/>
    <col min="235" max="235" width="16.625" style="312" customWidth="1"/>
    <col min="236" max="16384" width="9.00390625" style="312" customWidth="1"/>
  </cols>
  <sheetData>
    <row r="1" spans="1:4" s="308" customFormat="1" ht="24.75" customHeight="1">
      <c r="A1" s="315"/>
      <c r="B1" s="284"/>
      <c r="C1" s="284"/>
      <c r="D1" s="316"/>
    </row>
    <row r="2" spans="1:4" s="309" customFormat="1" ht="39.75" customHeight="1">
      <c r="A2" s="220" t="s">
        <v>173</v>
      </c>
      <c r="B2" s="221"/>
      <c r="C2" s="221"/>
      <c r="D2" s="221"/>
    </row>
    <row r="3" spans="2:4" s="309" customFormat="1" ht="19.5" customHeight="1">
      <c r="B3" s="317"/>
      <c r="C3" s="317"/>
      <c r="D3" s="318" t="s">
        <v>174</v>
      </c>
    </row>
    <row r="4" spans="1:5" s="309" customFormat="1" ht="19.5" customHeight="1">
      <c r="A4" s="319" t="s">
        <v>175</v>
      </c>
      <c r="B4" s="320" t="s">
        <v>44</v>
      </c>
      <c r="C4" s="321" t="s">
        <v>45</v>
      </c>
      <c r="D4" s="322" t="s">
        <v>46</v>
      </c>
      <c r="E4" s="309" t="s">
        <v>84</v>
      </c>
    </row>
    <row r="5" spans="1:8" s="309" customFormat="1" ht="19.5" customHeight="1">
      <c r="A5" s="323" t="s">
        <v>176</v>
      </c>
      <c r="B5" s="324">
        <f>SUM(B6,B112,B118,B149,B177,B197,B230,B307,B344,B361,B377,B427,B443,B452,B458,B476,B482,B489,B504,B505,B508,B511)</f>
        <v>720870</v>
      </c>
      <c r="C5" s="324">
        <f>SUM(C6,C112,C118,C149,C177,C197,C230,C307,C344,C361,C377,C427,C443,C452,C458,C476,C482,C489,C504,C505,C508,C511)</f>
        <v>875165</v>
      </c>
      <c r="D5" s="324">
        <f>SUM(D6,D112,D118,D149,D177,D197,D230,D307,D344,D361,D377,D427,D443,D452,D458,D476,D482,D489,D504,D505,D508,D511)</f>
        <v>868347</v>
      </c>
      <c r="E5" s="309">
        <v>754619</v>
      </c>
      <c r="F5" s="309">
        <f>D5-E5</f>
        <v>113728</v>
      </c>
      <c r="G5" s="325">
        <f>F5/E5</f>
        <v>0.15070916581745225</v>
      </c>
      <c r="H5" s="326">
        <f>D5/C5</f>
        <v>0.9922094690715465</v>
      </c>
    </row>
    <row r="6" spans="1:4" s="309" customFormat="1" ht="19.5" customHeight="1">
      <c r="A6" s="327" t="s">
        <v>138</v>
      </c>
      <c r="B6" s="328">
        <f>B7+B11+B14+B22+B27+B34+B41+B44+B48+B52+B58+B63+B65+B68+B72+B77+B82+B88+B93+B98+B102+B110</f>
        <v>111020</v>
      </c>
      <c r="C6" s="328">
        <f>C7+C11+C14+C22+C27+C34+C41+C44+C48+C52+C58+C63+C65+C68+C72+C77+C82+C88+C93+C98+C102+C110</f>
        <v>154748</v>
      </c>
      <c r="D6" s="328">
        <f>D7+D11+D14+D22+D27+D34+D41+D44+D48+D52+D58+D63+D65+D68+D72+D77+D82+D88+D93+D98+D102+D110</f>
        <v>150707</v>
      </c>
    </row>
    <row r="7" spans="1:4" s="309" customFormat="1" ht="19.5" customHeight="1">
      <c r="A7" s="329" t="s">
        <v>177</v>
      </c>
      <c r="B7" s="330">
        <f>SUM(B8:B10)</f>
        <v>1408</v>
      </c>
      <c r="C7" s="330">
        <f>SUM(C8:C10)</f>
        <v>1695</v>
      </c>
      <c r="D7" s="330">
        <f>SUM(D8:D10)</f>
        <v>1573</v>
      </c>
    </row>
    <row r="8" spans="1:4" s="309" customFormat="1" ht="19.5" customHeight="1">
      <c r="A8" s="329" t="s">
        <v>178</v>
      </c>
      <c r="B8" s="331">
        <v>1092</v>
      </c>
      <c r="C8" s="330">
        <v>1330</v>
      </c>
      <c r="D8" s="332">
        <v>1262</v>
      </c>
    </row>
    <row r="9" spans="1:4" s="309" customFormat="1" ht="19.5" customHeight="1">
      <c r="A9" s="329" t="s">
        <v>179</v>
      </c>
      <c r="B9" s="331">
        <v>306</v>
      </c>
      <c r="C9" s="330">
        <v>355</v>
      </c>
      <c r="D9" s="332">
        <v>301</v>
      </c>
    </row>
    <row r="10" spans="1:4" s="309" customFormat="1" ht="19.5" customHeight="1">
      <c r="A10" s="329" t="s">
        <v>180</v>
      </c>
      <c r="B10" s="331">
        <v>10</v>
      </c>
      <c r="C10" s="330">
        <v>10</v>
      </c>
      <c r="D10" s="332">
        <v>10</v>
      </c>
    </row>
    <row r="11" spans="1:4" s="309" customFormat="1" ht="19.5" customHeight="1">
      <c r="A11" s="329" t="s">
        <v>181</v>
      </c>
      <c r="B11" s="333">
        <f>SUM(B12:B13)</f>
        <v>813</v>
      </c>
      <c r="C11" s="333">
        <f>SUM(C12:C13)</f>
        <v>899</v>
      </c>
      <c r="D11" s="333">
        <f>SUM(D12:D13)</f>
        <v>867</v>
      </c>
    </row>
    <row r="12" spans="1:4" s="309" customFormat="1" ht="19.5" customHeight="1">
      <c r="A12" s="329" t="s">
        <v>178</v>
      </c>
      <c r="B12" s="333">
        <v>639</v>
      </c>
      <c r="C12" s="330">
        <v>777</v>
      </c>
      <c r="D12" s="332">
        <v>777</v>
      </c>
    </row>
    <row r="13" spans="1:4" s="309" customFormat="1" ht="19.5" customHeight="1">
      <c r="A13" s="329" t="s">
        <v>179</v>
      </c>
      <c r="B13" s="333">
        <v>174</v>
      </c>
      <c r="C13" s="330">
        <v>122</v>
      </c>
      <c r="D13" s="332">
        <v>90</v>
      </c>
    </row>
    <row r="14" spans="1:4" s="309" customFormat="1" ht="19.5" customHeight="1">
      <c r="A14" s="329" t="s">
        <v>182</v>
      </c>
      <c r="B14" s="330">
        <f>SUM(B15:B21)</f>
        <v>72361</v>
      </c>
      <c r="C14" s="330">
        <f>SUM(C15:C21)</f>
        <v>106215</v>
      </c>
      <c r="D14" s="330">
        <f>SUM(D15:D21)</f>
        <v>102590</v>
      </c>
    </row>
    <row r="15" spans="1:4" s="309" customFormat="1" ht="19.5" customHeight="1">
      <c r="A15" s="329" t="s">
        <v>178</v>
      </c>
      <c r="B15" s="333">
        <v>25023</v>
      </c>
      <c r="C15" s="330">
        <v>33955</v>
      </c>
      <c r="D15" s="332">
        <v>33259</v>
      </c>
    </row>
    <row r="16" spans="1:4" s="309" customFormat="1" ht="19.5" customHeight="1">
      <c r="A16" s="329" t="s">
        <v>179</v>
      </c>
      <c r="B16" s="333">
        <v>3403</v>
      </c>
      <c r="C16" s="330">
        <v>4283</v>
      </c>
      <c r="D16" s="332">
        <v>4058</v>
      </c>
    </row>
    <row r="17" spans="1:4" s="309" customFormat="1" ht="19.5" customHeight="1">
      <c r="A17" s="329" t="s">
        <v>183</v>
      </c>
      <c r="B17" s="334">
        <v>110</v>
      </c>
      <c r="C17" s="330">
        <v>343</v>
      </c>
      <c r="D17" s="332">
        <v>321</v>
      </c>
    </row>
    <row r="18" spans="1:4" s="309" customFormat="1" ht="19.5" customHeight="1">
      <c r="A18" s="329" t="s">
        <v>184</v>
      </c>
      <c r="B18" s="317">
        <v>2</v>
      </c>
      <c r="C18" s="330">
        <v>2</v>
      </c>
      <c r="D18" s="332">
        <v>2</v>
      </c>
    </row>
    <row r="19" spans="1:4" s="309" customFormat="1" ht="19.5" customHeight="1">
      <c r="A19" s="329" t="s">
        <v>185</v>
      </c>
      <c r="B19" s="333">
        <v>104</v>
      </c>
      <c r="C19" s="330">
        <v>113</v>
      </c>
      <c r="D19" s="332">
        <v>108</v>
      </c>
    </row>
    <row r="20" spans="1:4" s="309" customFormat="1" ht="19.5" customHeight="1">
      <c r="A20" s="329" t="s">
        <v>186</v>
      </c>
      <c r="B20" s="333">
        <v>10040</v>
      </c>
      <c r="C20" s="330">
        <v>11775</v>
      </c>
      <c r="D20" s="332">
        <v>11757</v>
      </c>
    </row>
    <row r="21" spans="1:4" s="309" customFormat="1" ht="19.5" customHeight="1">
      <c r="A21" s="329" t="s">
        <v>187</v>
      </c>
      <c r="B21" s="333">
        <v>33679</v>
      </c>
      <c r="C21" s="330">
        <v>55744</v>
      </c>
      <c r="D21" s="332">
        <v>53085</v>
      </c>
    </row>
    <row r="22" spans="1:4" s="309" customFormat="1" ht="19.5" customHeight="1">
      <c r="A22" s="329" t="s">
        <v>188</v>
      </c>
      <c r="B22" s="333">
        <f>SUM(B23:B26)</f>
        <v>967</v>
      </c>
      <c r="C22" s="333">
        <f>SUM(C23:C26)</f>
        <v>1215</v>
      </c>
      <c r="D22" s="333">
        <f>SUM(D23:D26)</f>
        <v>1195</v>
      </c>
    </row>
    <row r="23" spans="1:4" s="309" customFormat="1" ht="19.5" customHeight="1">
      <c r="A23" s="329" t="s">
        <v>178</v>
      </c>
      <c r="B23" s="333">
        <v>689</v>
      </c>
      <c r="C23" s="330">
        <v>794</v>
      </c>
      <c r="D23" s="332">
        <v>793</v>
      </c>
    </row>
    <row r="24" spans="1:4" s="309" customFormat="1" ht="19.5" customHeight="1">
      <c r="A24" s="329" t="s">
        <v>179</v>
      </c>
      <c r="B24" s="333">
        <v>243</v>
      </c>
      <c r="C24" s="330">
        <v>364</v>
      </c>
      <c r="D24" s="332">
        <v>336</v>
      </c>
    </row>
    <row r="25" spans="1:4" s="309" customFormat="1" ht="19.5" customHeight="1">
      <c r="A25" s="329" t="s">
        <v>189</v>
      </c>
      <c r="B25" s="333">
        <v>35</v>
      </c>
      <c r="C25" s="330">
        <v>35</v>
      </c>
      <c r="D25" s="332">
        <v>44</v>
      </c>
    </row>
    <row r="26" spans="1:4" s="309" customFormat="1" ht="19.5" customHeight="1">
      <c r="A26" s="329" t="s">
        <v>186</v>
      </c>
      <c r="B26" s="333"/>
      <c r="C26" s="330">
        <v>22</v>
      </c>
      <c r="D26" s="332">
        <v>22</v>
      </c>
    </row>
    <row r="27" spans="1:4" s="309" customFormat="1" ht="19.5" customHeight="1">
      <c r="A27" s="329" t="s">
        <v>190</v>
      </c>
      <c r="B27" s="332">
        <f>SUM(B28:B33)</f>
        <v>775</v>
      </c>
      <c r="C27" s="332">
        <f>SUM(C28:C33)</f>
        <v>1168</v>
      </c>
      <c r="D27" s="332">
        <f>SUM(D28:D33)</f>
        <v>1150</v>
      </c>
    </row>
    <row r="28" spans="1:4" s="309" customFormat="1" ht="19.5" customHeight="1">
      <c r="A28" s="329" t="s">
        <v>178</v>
      </c>
      <c r="B28" s="333">
        <v>437</v>
      </c>
      <c r="C28" s="330">
        <v>729</v>
      </c>
      <c r="D28" s="332">
        <v>725</v>
      </c>
    </row>
    <row r="29" spans="1:4" s="309" customFormat="1" ht="19.5" customHeight="1">
      <c r="A29" s="329" t="s">
        <v>179</v>
      </c>
      <c r="B29" s="335">
        <v>90</v>
      </c>
      <c r="C29" s="332">
        <v>101</v>
      </c>
      <c r="D29" s="332">
        <v>101</v>
      </c>
    </row>
    <row r="30" spans="1:4" s="309" customFormat="1" ht="19.5" customHeight="1">
      <c r="A30" s="329" t="s">
        <v>191</v>
      </c>
      <c r="B30" s="335">
        <v>82</v>
      </c>
      <c r="C30" s="332">
        <v>101</v>
      </c>
      <c r="D30" s="332">
        <v>92</v>
      </c>
    </row>
    <row r="31" spans="1:4" s="309" customFormat="1" ht="19.5" customHeight="1">
      <c r="A31" s="329" t="s">
        <v>192</v>
      </c>
      <c r="B31" s="335">
        <v>114</v>
      </c>
      <c r="C31" s="335">
        <v>182</v>
      </c>
      <c r="D31" s="332">
        <v>181</v>
      </c>
    </row>
    <row r="32" spans="1:4" s="309" customFormat="1" ht="19.5" customHeight="1">
      <c r="A32" s="329" t="s">
        <v>193</v>
      </c>
      <c r="B32" s="335">
        <v>33</v>
      </c>
      <c r="C32" s="332">
        <v>36</v>
      </c>
      <c r="D32" s="332">
        <v>33</v>
      </c>
    </row>
    <row r="33" spans="1:4" s="309" customFormat="1" ht="19.5" customHeight="1">
      <c r="A33" s="329" t="s">
        <v>194</v>
      </c>
      <c r="B33" s="332">
        <v>19</v>
      </c>
      <c r="C33" s="332">
        <v>19</v>
      </c>
      <c r="D33" s="332">
        <v>18</v>
      </c>
    </row>
    <row r="34" spans="1:4" s="309" customFormat="1" ht="19.5" customHeight="1">
      <c r="A34" s="329" t="s">
        <v>195</v>
      </c>
      <c r="B34" s="335">
        <f>SUM(B35:B40)</f>
        <v>2924</v>
      </c>
      <c r="C34" s="335">
        <f>SUM(C35:C40)</f>
        <v>4035</v>
      </c>
      <c r="D34" s="335">
        <f>SUM(D35:D40)</f>
        <v>3445</v>
      </c>
    </row>
    <row r="35" spans="1:4" s="309" customFormat="1" ht="19.5" customHeight="1">
      <c r="A35" s="329" t="s">
        <v>178</v>
      </c>
      <c r="B35" s="335">
        <v>1312</v>
      </c>
      <c r="C35" s="332">
        <v>1587</v>
      </c>
      <c r="D35" s="332">
        <v>1509</v>
      </c>
    </row>
    <row r="36" spans="1:4" s="309" customFormat="1" ht="19.5" customHeight="1">
      <c r="A36" s="329" t="s">
        <v>196</v>
      </c>
      <c r="B36" s="335"/>
      <c r="C36" s="332">
        <v>94</v>
      </c>
      <c r="D36" s="332">
        <v>93</v>
      </c>
    </row>
    <row r="37" spans="1:4" s="309" customFormat="1" ht="19.5" customHeight="1">
      <c r="A37" s="329" t="s">
        <v>179</v>
      </c>
      <c r="B37" s="335">
        <v>814</v>
      </c>
      <c r="C37" s="332">
        <v>1216</v>
      </c>
      <c r="D37" s="332">
        <v>832</v>
      </c>
    </row>
    <row r="38" spans="1:4" s="309" customFormat="1" ht="19.5" customHeight="1">
      <c r="A38" s="329" t="s">
        <v>197</v>
      </c>
      <c r="B38" s="335">
        <v>204</v>
      </c>
      <c r="C38" s="332">
        <v>172</v>
      </c>
      <c r="D38" s="332">
        <v>158</v>
      </c>
    </row>
    <row r="39" spans="1:4" s="309" customFormat="1" ht="19.5" customHeight="1">
      <c r="A39" s="329" t="s">
        <v>186</v>
      </c>
      <c r="B39" s="335">
        <v>324</v>
      </c>
      <c r="C39" s="332">
        <v>384</v>
      </c>
      <c r="D39" s="332">
        <v>376</v>
      </c>
    </row>
    <row r="40" spans="1:4" s="309" customFormat="1" ht="19.5" customHeight="1">
      <c r="A40" s="329" t="s">
        <v>198</v>
      </c>
      <c r="B40" s="335">
        <v>270</v>
      </c>
      <c r="C40" s="332">
        <v>582</v>
      </c>
      <c r="D40" s="332">
        <v>477</v>
      </c>
    </row>
    <row r="41" spans="1:4" s="309" customFormat="1" ht="19.5" customHeight="1">
      <c r="A41" s="329" t="s">
        <v>199</v>
      </c>
      <c r="B41" s="335">
        <f>SUM(B42:B43)</f>
        <v>5156</v>
      </c>
      <c r="C41" s="335">
        <f>SUM(C42:C43)</f>
        <v>4456</v>
      </c>
      <c r="D41" s="335">
        <f>SUM(D42:D43)</f>
        <v>3571</v>
      </c>
    </row>
    <row r="42" spans="1:4" s="309" customFormat="1" ht="19.5" customHeight="1">
      <c r="A42" s="329" t="s">
        <v>200</v>
      </c>
      <c r="B42" s="335">
        <v>250</v>
      </c>
      <c r="C42" s="332">
        <v>250</v>
      </c>
      <c r="D42" s="332">
        <v>-619</v>
      </c>
    </row>
    <row r="43" spans="1:4" s="309" customFormat="1" ht="19.5" customHeight="1">
      <c r="A43" s="329" t="s">
        <v>201</v>
      </c>
      <c r="B43" s="335">
        <v>4906</v>
      </c>
      <c r="C43" s="332">
        <v>4206</v>
      </c>
      <c r="D43" s="332">
        <v>4190</v>
      </c>
    </row>
    <row r="44" spans="1:4" s="309" customFormat="1" ht="19.5" customHeight="1">
      <c r="A44" s="329" t="s">
        <v>202</v>
      </c>
      <c r="B44" s="335">
        <f>SUM(B45:B47)</f>
        <v>791</v>
      </c>
      <c r="C44" s="335">
        <f>SUM(C45:C47)</f>
        <v>921</v>
      </c>
      <c r="D44" s="332">
        <f>SUM(D45:D47)</f>
        <v>890</v>
      </c>
    </row>
    <row r="45" spans="1:4" s="309" customFormat="1" ht="19.5" customHeight="1">
      <c r="A45" s="329" t="s">
        <v>178</v>
      </c>
      <c r="B45" s="335">
        <v>593</v>
      </c>
      <c r="C45" s="332">
        <v>704</v>
      </c>
      <c r="D45" s="332">
        <v>696</v>
      </c>
    </row>
    <row r="46" spans="1:4" s="309" customFormat="1" ht="19.5" customHeight="1">
      <c r="A46" s="329" t="s">
        <v>203</v>
      </c>
      <c r="B46" s="335">
        <v>83</v>
      </c>
      <c r="C46" s="332">
        <v>55</v>
      </c>
      <c r="D46" s="332">
        <v>45</v>
      </c>
    </row>
    <row r="47" spans="1:4" s="309" customFormat="1" ht="19.5" customHeight="1">
      <c r="A47" s="329" t="s">
        <v>186</v>
      </c>
      <c r="B47" s="335">
        <v>115</v>
      </c>
      <c r="C47" s="332">
        <v>162</v>
      </c>
      <c r="D47" s="332">
        <v>149</v>
      </c>
    </row>
    <row r="48" spans="1:4" s="309" customFormat="1" ht="19.5" customHeight="1">
      <c r="A48" s="329" t="s">
        <v>204</v>
      </c>
      <c r="B48" s="335">
        <f>SUM(B49:B50)</f>
        <v>261</v>
      </c>
      <c r="C48" s="335">
        <f>SUM(C49:C51)</f>
        <v>270</v>
      </c>
      <c r="D48" s="335">
        <f>SUM(D49:D51)</f>
        <v>324</v>
      </c>
    </row>
    <row r="49" spans="1:4" s="309" customFormat="1" ht="19.5" customHeight="1">
      <c r="A49" s="329" t="s">
        <v>179</v>
      </c>
      <c r="B49" s="335">
        <v>36</v>
      </c>
      <c r="C49" s="332">
        <v>36</v>
      </c>
      <c r="D49" s="332">
        <v>36</v>
      </c>
    </row>
    <row r="50" spans="1:4" s="309" customFormat="1" ht="19.5" customHeight="1">
      <c r="A50" s="329" t="s">
        <v>205</v>
      </c>
      <c r="B50" s="335">
        <v>225</v>
      </c>
      <c r="C50" s="332">
        <v>225</v>
      </c>
      <c r="D50" s="332">
        <v>222</v>
      </c>
    </row>
    <row r="51" spans="1:4" s="309" customFormat="1" ht="19.5" customHeight="1">
      <c r="A51" s="329" t="s">
        <v>206</v>
      </c>
      <c r="B51" s="92"/>
      <c r="C51" s="332">
        <v>9</v>
      </c>
      <c r="D51" s="332">
        <v>66</v>
      </c>
    </row>
    <row r="52" spans="1:4" s="309" customFormat="1" ht="19.5" customHeight="1">
      <c r="A52" s="329" t="s">
        <v>207</v>
      </c>
      <c r="B52" s="332">
        <f>SUM(B53:B57)</f>
        <v>2902</v>
      </c>
      <c r="C52" s="332">
        <f>SUM(C53:C57)</f>
        <v>3429</v>
      </c>
      <c r="D52" s="332">
        <f>SUM(D53:D57)</f>
        <v>3221</v>
      </c>
    </row>
    <row r="53" spans="1:4" s="309" customFormat="1" ht="19.5" customHeight="1">
      <c r="A53" s="329" t="s">
        <v>178</v>
      </c>
      <c r="B53" s="332">
        <v>1805</v>
      </c>
      <c r="C53" s="332">
        <v>2207</v>
      </c>
      <c r="D53" s="332">
        <v>2175</v>
      </c>
    </row>
    <row r="54" spans="1:4" s="309" customFormat="1" ht="19.5" customHeight="1">
      <c r="A54" s="329" t="s">
        <v>179</v>
      </c>
      <c r="B54" s="332">
        <v>784</v>
      </c>
      <c r="C54" s="332">
        <v>862</v>
      </c>
      <c r="D54" s="332">
        <v>743</v>
      </c>
    </row>
    <row r="55" spans="1:4" s="309" customFormat="1" ht="19.5" customHeight="1">
      <c r="A55" s="329" t="s">
        <v>208</v>
      </c>
      <c r="B55" s="332">
        <v>113</v>
      </c>
      <c r="C55" s="332">
        <v>164</v>
      </c>
      <c r="D55" s="332">
        <v>116</v>
      </c>
    </row>
    <row r="56" spans="1:4" s="309" customFormat="1" ht="19.5" customHeight="1">
      <c r="A56" s="329" t="s">
        <v>186</v>
      </c>
      <c r="B56" s="332">
        <v>200</v>
      </c>
      <c r="C56" s="332">
        <v>194</v>
      </c>
      <c r="D56" s="332">
        <v>187</v>
      </c>
    </row>
    <row r="57" spans="1:4" s="309" customFormat="1" ht="19.5" customHeight="1">
      <c r="A57" s="329" t="s">
        <v>209</v>
      </c>
      <c r="B57" s="332"/>
      <c r="C57" s="332">
        <v>2</v>
      </c>
      <c r="D57" s="332"/>
    </row>
    <row r="58" spans="1:4" s="309" customFormat="1" ht="19.5" customHeight="1">
      <c r="A58" s="329" t="s">
        <v>210</v>
      </c>
      <c r="B58" s="332">
        <f>SUM(B59:B62)</f>
        <v>3750</v>
      </c>
      <c r="C58" s="332">
        <f>SUM(C59:C62)</f>
        <v>4290</v>
      </c>
      <c r="D58" s="332">
        <f>SUM(D59:D62)</f>
        <v>3998</v>
      </c>
    </row>
    <row r="59" spans="1:4" s="309" customFormat="1" ht="19.5" customHeight="1">
      <c r="A59" s="329" t="s">
        <v>178</v>
      </c>
      <c r="B59" s="332">
        <v>2440</v>
      </c>
      <c r="C59" s="332">
        <v>3276</v>
      </c>
      <c r="D59" s="332">
        <v>3225</v>
      </c>
    </row>
    <row r="60" spans="1:4" s="309" customFormat="1" ht="19.5" customHeight="1">
      <c r="A60" s="329" t="s">
        <v>179</v>
      </c>
      <c r="B60" s="332">
        <v>10</v>
      </c>
      <c r="C60" s="332">
        <v>69</v>
      </c>
      <c r="D60" s="332">
        <v>68</v>
      </c>
    </row>
    <row r="61" spans="1:4" s="309" customFormat="1" ht="19.5" customHeight="1">
      <c r="A61" s="329" t="s">
        <v>211</v>
      </c>
      <c r="B61" s="332">
        <v>0</v>
      </c>
      <c r="C61" s="332">
        <v>21</v>
      </c>
      <c r="D61" s="332">
        <v>21</v>
      </c>
    </row>
    <row r="62" spans="1:4" s="309" customFormat="1" ht="19.5" customHeight="1">
      <c r="A62" s="329" t="s">
        <v>212</v>
      </c>
      <c r="B62" s="332">
        <v>1300</v>
      </c>
      <c r="C62" s="332">
        <v>924</v>
      </c>
      <c r="D62" s="332">
        <v>684</v>
      </c>
    </row>
    <row r="63" spans="1:4" s="309" customFormat="1" ht="19.5" customHeight="1">
      <c r="A63" s="329" t="s">
        <v>213</v>
      </c>
      <c r="B63" s="332"/>
      <c r="C63" s="332"/>
      <c r="D63" s="332">
        <v>19</v>
      </c>
    </row>
    <row r="64" spans="1:4" s="309" customFormat="1" ht="19.5" customHeight="1">
      <c r="A64" s="329" t="s">
        <v>214</v>
      </c>
      <c r="B64" s="332"/>
      <c r="C64" s="332"/>
      <c r="D64" s="332">
        <v>19</v>
      </c>
    </row>
    <row r="65" spans="1:4" s="309" customFormat="1" ht="19.5" customHeight="1">
      <c r="A65" s="329" t="s">
        <v>215</v>
      </c>
      <c r="B65" s="332">
        <f>SUM(B66:B67)</f>
        <v>135</v>
      </c>
      <c r="C65" s="332">
        <f>SUM(C66:C67)</f>
        <v>176</v>
      </c>
      <c r="D65" s="332">
        <f>SUM(D66:D67)</f>
        <v>138</v>
      </c>
    </row>
    <row r="66" spans="1:4" s="309" customFormat="1" ht="19.5" customHeight="1">
      <c r="A66" s="329" t="s">
        <v>178</v>
      </c>
      <c r="B66" s="332">
        <v>129</v>
      </c>
      <c r="C66" s="332">
        <v>108</v>
      </c>
      <c r="D66" s="332">
        <v>89</v>
      </c>
    </row>
    <row r="67" spans="1:4" s="309" customFormat="1" ht="19.5" customHeight="1">
      <c r="A67" s="329" t="s">
        <v>216</v>
      </c>
      <c r="B67" s="332">
        <v>6</v>
      </c>
      <c r="C67" s="332">
        <v>68</v>
      </c>
      <c r="D67" s="332">
        <v>49</v>
      </c>
    </row>
    <row r="68" spans="1:4" s="309" customFormat="1" ht="19.5" customHeight="1">
      <c r="A68" s="329" t="s">
        <v>217</v>
      </c>
      <c r="B68" s="332">
        <f>SUM(B69:B71)</f>
        <v>1206</v>
      </c>
      <c r="C68" s="332">
        <f>SUM(C69:C71)</f>
        <v>1316</v>
      </c>
      <c r="D68" s="332">
        <f>SUM(D69:D71)</f>
        <v>1315</v>
      </c>
    </row>
    <row r="69" spans="1:4" s="309" customFormat="1" ht="19.5" customHeight="1">
      <c r="A69" s="329" t="s">
        <v>178</v>
      </c>
      <c r="B69" s="332">
        <v>385</v>
      </c>
      <c r="C69" s="332">
        <v>458</v>
      </c>
      <c r="D69" s="332">
        <v>458</v>
      </c>
    </row>
    <row r="70" spans="1:4" s="309" customFormat="1" ht="19.5" customHeight="1">
      <c r="A70" s="329" t="s">
        <v>218</v>
      </c>
      <c r="B70" s="332">
        <v>715</v>
      </c>
      <c r="C70" s="332">
        <v>752</v>
      </c>
      <c r="D70" s="332">
        <v>751</v>
      </c>
    </row>
    <row r="71" spans="1:4" s="309" customFormat="1" ht="19.5" customHeight="1">
      <c r="A71" s="329" t="s">
        <v>219</v>
      </c>
      <c r="B71" s="332">
        <v>106</v>
      </c>
      <c r="C71" s="332">
        <v>106</v>
      </c>
      <c r="D71" s="332">
        <v>106</v>
      </c>
    </row>
    <row r="72" spans="1:4" s="309" customFormat="1" ht="19.5" customHeight="1">
      <c r="A72" s="329" t="s">
        <v>220</v>
      </c>
      <c r="B72" s="332">
        <v>160</v>
      </c>
      <c r="C72" s="332">
        <v>233</v>
      </c>
      <c r="D72" s="332">
        <f>SUM(D73:D76)</f>
        <v>228</v>
      </c>
    </row>
    <row r="73" spans="1:4" s="309" customFormat="1" ht="19.5" customHeight="1">
      <c r="A73" s="329" t="s">
        <v>178</v>
      </c>
      <c r="B73" s="332">
        <v>149</v>
      </c>
      <c r="C73" s="332">
        <v>187</v>
      </c>
      <c r="D73" s="332">
        <v>187</v>
      </c>
    </row>
    <row r="74" spans="1:4" s="309" customFormat="1" ht="19.5" customHeight="1">
      <c r="A74" s="329" t="s">
        <v>179</v>
      </c>
      <c r="B74" s="332">
        <v>10</v>
      </c>
      <c r="C74" s="332">
        <v>44</v>
      </c>
      <c r="D74" s="332">
        <v>39</v>
      </c>
    </row>
    <row r="75" spans="1:4" s="309" customFormat="1" ht="19.5" customHeight="1">
      <c r="A75" s="329" t="s">
        <v>221</v>
      </c>
      <c r="B75" s="332">
        <v>1</v>
      </c>
      <c r="C75" s="332">
        <v>1</v>
      </c>
      <c r="D75" s="332">
        <v>1</v>
      </c>
    </row>
    <row r="76" spans="1:4" s="309" customFormat="1" ht="19.5" customHeight="1">
      <c r="A76" s="329" t="s">
        <v>222</v>
      </c>
      <c r="B76" s="332"/>
      <c r="C76" s="332">
        <v>1</v>
      </c>
      <c r="D76" s="332">
        <v>1</v>
      </c>
    </row>
    <row r="77" spans="1:4" s="309" customFormat="1" ht="19.5" customHeight="1">
      <c r="A77" s="329" t="s">
        <v>223</v>
      </c>
      <c r="B77" s="332">
        <v>1116</v>
      </c>
      <c r="C77" s="332">
        <v>1361</v>
      </c>
      <c r="D77" s="332">
        <f>SUM(D78:D81)</f>
        <v>1291</v>
      </c>
    </row>
    <row r="78" spans="1:4" s="309" customFormat="1" ht="19.5" customHeight="1">
      <c r="A78" s="329" t="s">
        <v>178</v>
      </c>
      <c r="B78" s="332">
        <v>604</v>
      </c>
      <c r="C78" s="332">
        <v>742</v>
      </c>
      <c r="D78" s="332">
        <v>739</v>
      </c>
    </row>
    <row r="79" spans="1:4" s="309" customFormat="1" ht="19.5" customHeight="1">
      <c r="A79" s="329" t="s">
        <v>179</v>
      </c>
      <c r="B79" s="332">
        <v>442</v>
      </c>
      <c r="C79" s="332">
        <v>465</v>
      </c>
      <c r="D79" s="332">
        <v>415</v>
      </c>
    </row>
    <row r="80" spans="1:4" s="309" customFormat="1" ht="19.5" customHeight="1">
      <c r="A80" s="329" t="s">
        <v>186</v>
      </c>
      <c r="B80" s="332">
        <v>38</v>
      </c>
      <c r="C80" s="332">
        <v>67</v>
      </c>
      <c r="D80" s="332">
        <v>68</v>
      </c>
    </row>
    <row r="81" spans="1:4" s="309" customFormat="1" ht="19.5" customHeight="1">
      <c r="A81" s="329" t="s">
        <v>224</v>
      </c>
      <c r="B81" s="332">
        <v>32</v>
      </c>
      <c r="C81" s="332">
        <v>87</v>
      </c>
      <c r="D81" s="332">
        <v>69</v>
      </c>
    </row>
    <row r="82" spans="1:4" s="309" customFormat="1" ht="19.5" customHeight="1">
      <c r="A82" s="329" t="s">
        <v>225</v>
      </c>
      <c r="B82" s="332">
        <v>3696</v>
      </c>
      <c r="C82" s="332">
        <v>3949</v>
      </c>
      <c r="D82" s="332">
        <f>SUM(D83:D87)</f>
        <v>3843</v>
      </c>
    </row>
    <row r="83" spans="1:4" s="309" customFormat="1" ht="19.5" customHeight="1">
      <c r="A83" s="329" t="s">
        <v>178</v>
      </c>
      <c r="B83" s="332">
        <v>1848</v>
      </c>
      <c r="C83" s="332">
        <v>2301</v>
      </c>
      <c r="D83" s="332">
        <v>2256</v>
      </c>
    </row>
    <row r="84" spans="1:4" s="309" customFormat="1" ht="19.5" customHeight="1">
      <c r="A84" s="329" t="s">
        <v>179</v>
      </c>
      <c r="B84" s="332">
        <v>1505</v>
      </c>
      <c r="C84" s="332">
        <v>1274</v>
      </c>
      <c r="D84" s="332">
        <v>1222</v>
      </c>
    </row>
    <row r="85" spans="1:4" s="309" customFormat="1" ht="19.5" customHeight="1">
      <c r="A85" s="329" t="s">
        <v>226</v>
      </c>
      <c r="B85" s="332">
        <v>75</v>
      </c>
      <c r="C85" s="332">
        <v>75</v>
      </c>
      <c r="D85" s="332">
        <v>71</v>
      </c>
    </row>
    <row r="86" spans="1:4" s="309" customFormat="1" ht="19.5" customHeight="1">
      <c r="A86" s="329" t="s">
        <v>186</v>
      </c>
      <c r="B86" s="332">
        <v>268</v>
      </c>
      <c r="C86" s="332">
        <v>299</v>
      </c>
      <c r="D86" s="332">
        <v>298</v>
      </c>
    </row>
    <row r="87" spans="1:4" s="309" customFormat="1" ht="19.5" customHeight="1">
      <c r="A87" s="329" t="s">
        <v>227</v>
      </c>
      <c r="B87" s="332"/>
      <c r="C87" s="332"/>
      <c r="D87" s="332">
        <v>-4</v>
      </c>
    </row>
    <row r="88" spans="1:4" s="309" customFormat="1" ht="19.5" customHeight="1">
      <c r="A88" s="329" t="s">
        <v>228</v>
      </c>
      <c r="B88" s="332">
        <v>2775</v>
      </c>
      <c r="C88" s="332">
        <v>3188</v>
      </c>
      <c r="D88" s="332">
        <f>SUM(D89:D92)</f>
        <v>5210</v>
      </c>
    </row>
    <row r="89" spans="1:4" s="309" customFormat="1" ht="19.5" customHeight="1">
      <c r="A89" s="329" t="s">
        <v>178</v>
      </c>
      <c r="B89" s="332">
        <v>648</v>
      </c>
      <c r="C89" s="332">
        <v>635</v>
      </c>
      <c r="D89" s="332">
        <v>635</v>
      </c>
    </row>
    <row r="90" spans="1:4" s="309" customFormat="1" ht="19.5" customHeight="1">
      <c r="A90" s="329" t="s">
        <v>179</v>
      </c>
      <c r="B90" s="332">
        <v>391</v>
      </c>
      <c r="C90" s="332">
        <v>580</v>
      </c>
      <c r="D90" s="332">
        <v>472</v>
      </c>
    </row>
    <row r="91" spans="1:4" s="309" customFormat="1" ht="19.5" customHeight="1">
      <c r="A91" s="329" t="s">
        <v>186</v>
      </c>
      <c r="B91" s="332">
        <v>561</v>
      </c>
      <c r="C91" s="332">
        <v>794</v>
      </c>
      <c r="D91" s="332">
        <v>794</v>
      </c>
    </row>
    <row r="92" spans="1:4" s="309" customFormat="1" ht="19.5" customHeight="1">
      <c r="A92" s="329" t="s">
        <v>229</v>
      </c>
      <c r="B92" s="332">
        <v>1175</v>
      </c>
      <c r="C92" s="332">
        <v>1179</v>
      </c>
      <c r="D92" s="332">
        <v>3309</v>
      </c>
    </row>
    <row r="93" spans="1:4" s="309" customFormat="1" ht="19.5" customHeight="1">
      <c r="A93" s="329" t="s">
        <v>230</v>
      </c>
      <c r="B93" s="332">
        <v>815</v>
      </c>
      <c r="C93" s="332">
        <v>952</v>
      </c>
      <c r="D93" s="332">
        <f>SUM(D94:D97)</f>
        <v>894</v>
      </c>
    </row>
    <row r="94" spans="1:4" s="309" customFormat="1" ht="19.5" customHeight="1">
      <c r="A94" s="329" t="s">
        <v>178</v>
      </c>
      <c r="B94" s="332">
        <v>316</v>
      </c>
      <c r="C94" s="332">
        <v>376</v>
      </c>
      <c r="D94" s="332">
        <v>333</v>
      </c>
    </row>
    <row r="95" spans="1:4" s="309" customFormat="1" ht="19.5" customHeight="1">
      <c r="A95" s="329" t="s">
        <v>179</v>
      </c>
      <c r="B95" s="332">
        <v>131</v>
      </c>
      <c r="C95" s="332">
        <v>131</v>
      </c>
      <c r="D95" s="332">
        <v>125</v>
      </c>
    </row>
    <row r="96" spans="1:4" s="309" customFormat="1" ht="19.5" customHeight="1">
      <c r="A96" s="329" t="s">
        <v>186</v>
      </c>
      <c r="B96" s="332">
        <v>108</v>
      </c>
      <c r="C96" s="332">
        <v>157</v>
      </c>
      <c r="D96" s="332">
        <v>157</v>
      </c>
    </row>
    <row r="97" spans="1:4" s="309" customFormat="1" ht="19.5" customHeight="1">
      <c r="A97" s="329" t="s">
        <v>231</v>
      </c>
      <c r="B97" s="332">
        <v>260</v>
      </c>
      <c r="C97" s="332">
        <v>288</v>
      </c>
      <c r="D97" s="332">
        <v>279</v>
      </c>
    </row>
    <row r="98" spans="1:4" s="309" customFormat="1" ht="19.5" customHeight="1">
      <c r="A98" s="329" t="s">
        <v>232</v>
      </c>
      <c r="B98" s="332">
        <v>309</v>
      </c>
      <c r="C98" s="332">
        <v>418</v>
      </c>
      <c r="D98" s="332">
        <f>SUM(D99:D101)</f>
        <v>415</v>
      </c>
    </row>
    <row r="99" spans="1:4" s="309" customFormat="1" ht="19.5" customHeight="1">
      <c r="A99" s="329" t="s">
        <v>178</v>
      </c>
      <c r="B99" s="332">
        <v>220</v>
      </c>
      <c r="C99" s="332">
        <v>227</v>
      </c>
      <c r="D99" s="332">
        <v>225</v>
      </c>
    </row>
    <row r="100" spans="1:4" s="309" customFormat="1" ht="19.5" customHeight="1">
      <c r="A100" s="329" t="s">
        <v>179</v>
      </c>
      <c r="B100" s="332">
        <v>84</v>
      </c>
      <c r="C100" s="332">
        <v>186</v>
      </c>
      <c r="D100" s="332">
        <v>185</v>
      </c>
    </row>
    <row r="101" spans="1:4" s="309" customFormat="1" ht="19.5" customHeight="1">
      <c r="A101" s="329" t="s">
        <v>233</v>
      </c>
      <c r="B101" s="332">
        <v>5</v>
      </c>
      <c r="C101" s="332">
        <v>5</v>
      </c>
      <c r="D101" s="332">
        <v>5</v>
      </c>
    </row>
    <row r="102" spans="1:4" s="309" customFormat="1" ht="19.5" customHeight="1">
      <c r="A102" s="329" t="s">
        <v>234</v>
      </c>
      <c r="B102" s="332">
        <v>8255</v>
      </c>
      <c r="C102" s="332">
        <v>9938</v>
      </c>
      <c r="D102" s="332">
        <f>SUM(D103:D109)</f>
        <v>9915</v>
      </c>
    </row>
    <row r="103" spans="1:4" s="309" customFormat="1" ht="19.5" customHeight="1">
      <c r="A103" s="329" t="s">
        <v>178</v>
      </c>
      <c r="B103" s="332">
        <v>7237</v>
      </c>
      <c r="C103" s="332">
        <v>8865</v>
      </c>
      <c r="D103" s="332">
        <v>8864</v>
      </c>
    </row>
    <row r="104" spans="1:4" s="309" customFormat="1" ht="19.5" customHeight="1">
      <c r="A104" s="329" t="s">
        <v>179</v>
      </c>
      <c r="B104" s="335">
        <v>257</v>
      </c>
      <c r="C104" s="332">
        <v>283</v>
      </c>
      <c r="D104" s="332">
        <v>268</v>
      </c>
    </row>
    <row r="105" spans="1:4" s="309" customFormat="1" ht="19.5" customHeight="1">
      <c r="A105" s="329" t="s">
        <v>235</v>
      </c>
      <c r="B105" s="335">
        <v>202</v>
      </c>
      <c r="C105" s="332">
        <v>202</v>
      </c>
      <c r="D105" s="332">
        <v>202</v>
      </c>
    </row>
    <row r="106" spans="1:4" s="309" customFormat="1" ht="19.5" customHeight="1">
      <c r="A106" s="329" t="s">
        <v>236</v>
      </c>
      <c r="B106" s="335">
        <v>91</v>
      </c>
      <c r="C106" s="332">
        <v>91</v>
      </c>
      <c r="D106" s="332">
        <v>91</v>
      </c>
    </row>
    <row r="107" spans="1:4" s="309" customFormat="1" ht="19.5" customHeight="1">
      <c r="A107" s="329" t="s">
        <v>237</v>
      </c>
      <c r="B107" s="335">
        <v>60</v>
      </c>
      <c r="C107" s="332">
        <v>60</v>
      </c>
      <c r="D107" s="332">
        <v>60</v>
      </c>
    </row>
    <row r="108" spans="1:4" s="309" customFormat="1" ht="19.5" customHeight="1">
      <c r="A108" s="329" t="s">
        <v>186</v>
      </c>
      <c r="B108" s="335">
        <v>95</v>
      </c>
      <c r="C108" s="332">
        <v>120</v>
      </c>
      <c r="D108" s="332">
        <v>117</v>
      </c>
    </row>
    <row r="109" spans="1:4" s="309" customFormat="1" ht="19.5" customHeight="1">
      <c r="A109" s="329" t="s">
        <v>238</v>
      </c>
      <c r="B109" s="335">
        <v>313</v>
      </c>
      <c r="C109" s="332">
        <v>317</v>
      </c>
      <c r="D109" s="332">
        <v>313</v>
      </c>
    </row>
    <row r="110" spans="1:4" s="309" customFormat="1" ht="19.5" customHeight="1">
      <c r="A110" s="329" t="s">
        <v>239</v>
      </c>
      <c r="B110" s="332">
        <v>445</v>
      </c>
      <c r="C110" s="332">
        <v>4624</v>
      </c>
      <c r="D110" s="332">
        <v>4615</v>
      </c>
    </row>
    <row r="111" spans="1:4" s="309" customFormat="1" ht="19.5" customHeight="1">
      <c r="A111" s="329" t="s">
        <v>240</v>
      </c>
      <c r="B111" s="332">
        <v>445</v>
      </c>
      <c r="C111" s="332">
        <v>4624</v>
      </c>
      <c r="D111" s="332">
        <v>4615</v>
      </c>
    </row>
    <row r="112" spans="1:4" s="309" customFormat="1" ht="19.5" customHeight="1">
      <c r="A112" s="327" t="s">
        <v>139</v>
      </c>
      <c r="B112" s="324">
        <v>477</v>
      </c>
      <c r="C112" s="324">
        <v>511</v>
      </c>
      <c r="D112" s="324">
        <v>517</v>
      </c>
    </row>
    <row r="113" spans="1:4" s="309" customFormat="1" ht="19.5" customHeight="1">
      <c r="A113" s="329" t="s">
        <v>241</v>
      </c>
      <c r="B113" s="332">
        <v>477</v>
      </c>
      <c r="C113" s="332">
        <v>511</v>
      </c>
      <c r="D113" s="332">
        <f>SUM(D114:D117)</f>
        <v>517</v>
      </c>
    </row>
    <row r="114" spans="1:4" s="309" customFormat="1" ht="19.5" customHeight="1">
      <c r="A114" s="329" t="s">
        <v>242</v>
      </c>
      <c r="B114" s="332">
        <v>79</v>
      </c>
      <c r="C114" s="332">
        <v>86</v>
      </c>
      <c r="D114" s="332">
        <v>86</v>
      </c>
    </row>
    <row r="115" spans="1:4" s="309" customFormat="1" ht="19.5" customHeight="1">
      <c r="A115" s="329" t="s">
        <v>243</v>
      </c>
      <c r="B115" s="332">
        <v>274</v>
      </c>
      <c r="C115" s="332">
        <v>301</v>
      </c>
      <c r="D115" s="332">
        <v>260</v>
      </c>
    </row>
    <row r="116" spans="1:4" s="309" customFormat="1" ht="19.5" customHeight="1">
      <c r="A116" s="329" t="s">
        <v>244</v>
      </c>
      <c r="B116" s="332">
        <v>94</v>
      </c>
      <c r="C116" s="332">
        <v>94</v>
      </c>
      <c r="D116" s="332">
        <v>141</v>
      </c>
    </row>
    <row r="117" spans="1:4" s="309" customFormat="1" ht="19.5" customHeight="1">
      <c r="A117" s="329" t="s">
        <v>245</v>
      </c>
      <c r="B117" s="332">
        <v>30</v>
      </c>
      <c r="C117" s="332">
        <v>30</v>
      </c>
      <c r="D117" s="332">
        <v>30</v>
      </c>
    </row>
    <row r="118" spans="1:4" s="309" customFormat="1" ht="19.5" customHeight="1">
      <c r="A118" s="327" t="s">
        <v>140</v>
      </c>
      <c r="B118" s="324">
        <f>B119+B127+B131+B135+B145+B147</f>
        <v>62790</v>
      </c>
      <c r="C118" s="324">
        <f>C119+C127+C131+C135+C145+C147</f>
        <v>68722</v>
      </c>
      <c r="D118" s="324">
        <f>D119+D127+D131+D135+D145+D147</f>
        <v>68483</v>
      </c>
    </row>
    <row r="119" spans="1:4" s="309" customFormat="1" ht="19.5" customHeight="1">
      <c r="A119" s="329" t="s">
        <v>246</v>
      </c>
      <c r="B119" s="332">
        <v>57462</v>
      </c>
      <c r="C119" s="332">
        <v>61642</v>
      </c>
      <c r="D119" s="332">
        <f>SUM(D120:D126)</f>
        <v>61517</v>
      </c>
    </row>
    <row r="120" spans="1:4" s="309" customFormat="1" ht="19.5" customHeight="1">
      <c r="A120" s="329" t="s">
        <v>178</v>
      </c>
      <c r="B120" s="332">
        <v>38984</v>
      </c>
      <c r="C120" s="332">
        <v>42774</v>
      </c>
      <c r="D120" s="332">
        <v>42761</v>
      </c>
    </row>
    <row r="121" spans="1:4" s="309" customFormat="1" ht="19.5" customHeight="1">
      <c r="A121" s="329" t="s">
        <v>179</v>
      </c>
      <c r="B121" s="332">
        <v>9827</v>
      </c>
      <c r="C121" s="332">
        <v>9227</v>
      </c>
      <c r="D121" s="332">
        <v>9198</v>
      </c>
    </row>
    <row r="122" spans="1:4" s="309" customFormat="1" ht="19.5" customHeight="1">
      <c r="A122" s="329" t="s">
        <v>196</v>
      </c>
      <c r="B122" s="332"/>
      <c r="C122" s="332">
        <v>19</v>
      </c>
      <c r="D122" s="332">
        <v>18</v>
      </c>
    </row>
    <row r="123" spans="1:4" s="309" customFormat="1" ht="19.5" customHeight="1">
      <c r="A123" s="329" t="s">
        <v>247</v>
      </c>
      <c r="B123" s="332">
        <v>1040</v>
      </c>
      <c r="C123" s="332">
        <v>996</v>
      </c>
      <c r="D123" s="332">
        <v>975</v>
      </c>
    </row>
    <row r="124" spans="1:4" s="309" customFormat="1" ht="19.5" customHeight="1">
      <c r="A124" s="329" t="s">
        <v>248</v>
      </c>
      <c r="B124" s="332">
        <v>200</v>
      </c>
      <c r="C124" s="332">
        <v>200</v>
      </c>
      <c r="D124" s="332">
        <v>200</v>
      </c>
    </row>
    <row r="125" spans="1:4" s="309" customFormat="1" ht="19.5" customHeight="1">
      <c r="A125" s="329" t="s">
        <v>186</v>
      </c>
      <c r="B125" s="92">
        <v>578</v>
      </c>
      <c r="C125" s="332">
        <v>698</v>
      </c>
      <c r="D125" s="332">
        <v>692</v>
      </c>
    </row>
    <row r="126" spans="1:4" s="309" customFormat="1" ht="19.5" customHeight="1">
      <c r="A126" s="329" t="s">
        <v>249</v>
      </c>
      <c r="B126" s="335">
        <v>6833</v>
      </c>
      <c r="C126" s="332">
        <v>7728</v>
      </c>
      <c r="D126" s="332">
        <v>7673</v>
      </c>
    </row>
    <row r="127" spans="1:4" s="309" customFormat="1" ht="19.5" customHeight="1">
      <c r="A127" s="329" t="s">
        <v>250</v>
      </c>
      <c r="B127" s="332">
        <v>1210</v>
      </c>
      <c r="C127" s="332">
        <v>1528</v>
      </c>
      <c r="D127" s="332">
        <f>SUM(D128:D130)</f>
        <v>1523</v>
      </c>
    </row>
    <row r="128" spans="1:4" s="309" customFormat="1" ht="19.5" customHeight="1">
      <c r="A128" s="329" t="s">
        <v>178</v>
      </c>
      <c r="B128" s="332">
        <v>1187</v>
      </c>
      <c r="C128" s="332">
        <v>1462</v>
      </c>
      <c r="D128" s="332">
        <v>1457</v>
      </c>
    </row>
    <row r="129" spans="1:4" s="309" customFormat="1" ht="19.5" customHeight="1">
      <c r="A129" s="329" t="s">
        <v>186</v>
      </c>
      <c r="B129" s="92">
        <v>23</v>
      </c>
      <c r="C129" s="332">
        <v>65</v>
      </c>
      <c r="D129" s="332">
        <v>65</v>
      </c>
    </row>
    <row r="130" spans="1:4" s="309" customFormat="1" ht="19.5" customHeight="1">
      <c r="A130" s="329" t="s">
        <v>251</v>
      </c>
      <c r="B130" s="92"/>
      <c r="C130" s="332">
        <v>1</v>
      </c>
      <c r="D130" s="332">
        <v>1</v>
      </c>
    </row>
    <row r="131" spans="1:4" s="309" customFormat="1" ht="19.5" customHeight="1">
      <c r="A131" s="329" t="s">
        <v>252</v>
      </c>
      <c r="B131" s="332">
        <v>1724</v>
      </c>
      <c r="C131" s="332">
        <v>2430</v>
      </c>
      <c r="D131" s="332">
        <f>SUM(D132:D134)</f>
        <v>2419</v>
      </c>
    </row>
    <row r="132" spans="1:4" s="309" customFormat="1" ht="19.5" customHeight="1">
      <c r="A132" s="329" t="s">
        <v>178</v>
      </c>
      <c r="B132" s="332">
        <v>999</v>
      </c>
      <c r="C132" s="332">
        <v>1602</v>
      </c>
      <c r="D132" s="332">
        <v>1602</v>
      </c>
    </row>
    <row r="133" spans="1:4" s="309" customFormat="1" ht="19.5" customHeight="1">
      <c r="A133" s="329" t="s">
        <v>179</v>
      </c>
      <c r="B133" s="332">
        <v>667</v>
      </c>
      <c r="C133" s="332">
        <v>739</v>
      </c>
      <c r="D133" s="332">
        <v>728</v>
      </c>
    </row>
    <row r="134" spans="1:4" s="309" customFormat="1" ht="19.5" customHeight="1">
      <c r="A134" s="329" t="s">
        <v>186</v>
      </c>
      <c r="B134" s="92">
        <v>58</v>
      </c>
      <c r="C134" s="332">
        <v>89</v>
      </c>
      <c r="D134" s="332">
        <v>89</v>
      </c>
    </row>
    <row r="135" spans="1:4" s="309" customFormat="1" ht="19.5" customHeight="1">
      <c r="A135" s="329" t="s">
        <v>253</v>
      </c>
      <c r="B135" s="332">
        <v>2329</v>
      </c>
      <c r="C135" s="332">
        <v>3057</v>
      </c>
      <c r="D135" s="332">
        <f>SUM(D136:D144)</f>
        <v>2969</v>
      </c>
    </row>
    <row r="136" spans="1:4" s="309" customFormat="1" ht="19.5" customHeight="1">
      <c r="A136" s="329" t="s">
        <v>178</v>
      </c>
      <c r="B136" s="332">
        <v>827</v>
      </c>
      <c r="C136" s="332">
        <v>1204</v>
      </c>
      <c r="D136" s="332">
        <v>1196</v>
      </c>
    </row>
    <row r="137" spans="1:4" s="309" customFormat="1" ht="19.5" customHeight="1">
      <c r="A137" s="329" t="s">
        <v>179</v>
      </c>
      <c r="B137" s="332"/>
      <c r="C137" s="332">
        <v>7</v>
      </c>
      <c r="D137" s="332">
        <v>7</v>
      </c>
    </row>
    <row r="138" spans="1:4" s="309" customFormat="1" ht="19.5" customHeight="1">
      <c r="A138" s="329" t="s">
        <v>254</v>
      </c>
      <c r="B138" s="332">
        <v>191</v>
      </c>
      <c r="C138" s="332">
        <v>475</v>
      </c>
      <c r="D138" s="332">
        <v>429</v>
      </c>
    </row>
    <row r="139" spans="1:4" s="309" customFormat="1" ht="19.5" customHeight="1">
      <c r="A139" s="329" t="s">
        <v>255</v>
      </c>
      <c r="B139" s="332">
        <v>60</v>
      </c>
      <c r="C139" s="332">
        <v>77</v>
      </c>
      <c r="D139" s="332">
        <v>76</v>
      </c>
    </row>
    <row r="140" spans="1:4" s="309" customFormat="1" ht="19.5" customHeight="1">
      <c r="A140" s="329" t="s">
        <v>256</v>
      </c>
      <c r="B140" s="332">
        <v>724</v>
      </c>
      <c r="C140" s="332">
        <v>727</v>
      </c>
      <c r="D140" s="332">
        <v>725</v>
      </c>
    </row>
    <row r="141" spans="1:4" s="309" customFormat="1" ht="19.5" customHeight="1">
      <c r="A141" s="329" t="s">
        <v>257</v>
      </c>
      <c r="B141" s="332">
        <v>305</v>
      </c>
      <c r="C141" s="332">
        <v>305</v>
      </c>
      <c r="D141" s="332">
        <v>297</v>
      </c>
    </row>
    <row r="142" spans="1:4" s="309" customFormat="1" ht="19.5" customHeight="1">
      <c r="A142" s="329" t="s">
        <v>258</v>
      </c>
      <c r="B142" s="332">
        <v>127</v>
      </c>
      <c r="C142" s="332">
        <v>127</v>
      </c>
      <c r="D142" s="332">
        <v>104</v>
      </c>
    </row>
    <row r="143" spans="1:4" s="309" customFormat="1" ht="19.5" customHeight="1">
      <c r="A143" s="329" t="s">
        <v>186</v>
      </c>
      <c r="B143" s="332">
        <v>95</v>
      </c>
      <c r="C143" s="332">
        <v>108</v>
      </c>
      <c r="D143" s="332">
        <v>108</v>
      </c>
    </row>
    <row r="144" spans="1:4" s="309" customFormat="1" ht="19.5" customHeight="1">
      <c r="A144" s="329" t="s">
        <v>259</v>
      </c>
      <c r="B144" s="332"/>
      <c r="C144" s="332">
        <v>27</v>
      </c>
      <c r="D144" s="332">
        <v>27</v>
      </c>
    </row>
    <row r="145" spans="1:4" s="309" customFormat="1" ht="19.5" customHeight="1">
      <c r="A145" s="329" t="s">
        <v>260</v>
      </c>
      <c r="B145" s="332">
        <v>5</v>
      </c>
      <c r="C145" s="332">
        <v>5</v>
      </c>
      <c r="D145" s="332">
        <v>5</v>
      </c>
    </row>
    <row r="146" spans="1:4" s="309" customFormat="1" ht="19.5" customHeight="1">
      <c r="A146" s="329" t="s">
        <v>178</v>
      </c>
      <c r="B146" s="332">
        <v>5</v>
      </c>
      <c r="C146" s="332">
        <v>5</v>
      </c>
      <c r="D146" s="332">
        <v>5</v>
      </c>
    </row>
    <row r="147" spans="1:4" s="309" customFormat="1" ht="19.5" customHeight="1">
      <c r="A147" s="329" t="s">
        <v>261</v>
      </c>
      <c r="B147" s="92">
        <v>60</v>
      </c>
      <c r="C147" s="332">
        <v>60</v>
      </c>
      <c r="D147" s="332">
        <v>50</v>
      </c>
    </row>
    <row r="148" spans="1:4" s="309" customFormat="1" ht="19.5" customHeight="1">
      <c r="A148" s="329" t="s">
        <v>262</v>
      </c>
      <c r="B148" s="92">
        <v>60</v>
      </c>
      <c r="C148" s="332">
        <v>60</v>
      </c>
      <c r="D148" s="332">
        <v>50</v>
      </c>
    </row>
    <row r="149" spans="1:4" s="309" customFormat="1" ht="19.5" customHeight="1">
      <c r="A149" s="327" t="s">
        <v>141</v>
      </c>
      <c r="B149" s="324">
        <f>B150+B155+B162+B165+B167+B170+B173+B175</f>
        <v>205774</v>
      </c>
      <c r="C149" s="324">
        <f>C150+C155+C162+C165+C167+C170+C173+C175</f>
        <v>257512</v>
      </c>
      <c r="D149" s="324">
        <f>D150+D155+D162+D165+D167+D170+D173+D175</f>
        <v>260418</v>
      </c>
    </row>
    <row r="150" spans="1:4" s="309" customFormat="1" ht="19.5" customHeight="1">
      <c r="A150" s="329" t="s">
        <v>263</v>
      </c>
      <c r="B150" s="332">
        <v>3252</v>
      </c>
      <c r="C150" s="332">
        <v>3826</v>
      </c>
      <c r="D150" s="332">
        <f>SUM(D151:D154)</f>
        <v>3787</v>
      </c>
    </row>
    <row r="151" spans="1:4" s="309" customFormat="1" ht="19.5" customHeight="1">
      <c r="A151" s="329" t="s">
        <v>178</v>
      </c>
      <c r="B151" s="332">
        <v>1566</v>
      </c>
      <c r="C151" s="332">
        <v>1730</v>
      </c>
      <c r="D151" s="332">
        <v>1727</v>
      </c>
    </row>
    <row r="152" spans="1:4" s="309" customFormat="1" ht="19.5" customHeight="1">
      <c r="A152" s="329" t="s">
        <v>179</v>
      </c>
      <c r="B152" s="332">
        <v>306</v>
      </c>
      <c r="C152" s="332">
        <v>266</v>
      </c>
      <c r="D152" s="332">
        <v>233</v>
      </c>
    </row>
    <row r="153" spans="1:4" s="309" customFormat="1" ht="19.5" customHeight="1">
      <c r="A153" s="329" t="s">
        <v>264</v>
      </c>
      <c r="B153" s="332">
        <v>1269</v>
      </c>
      <c r="C153" s="332">
        <v>1663</v>
      </c>
      <c r="D153" s="332">
        <v>1663</v>
      </c>
    </row>
    <row r="154" spans="1:4" s="309" customFormat="1" ht="19.5" customHeight="1">
      <c r="A154" s="329" t="s">
        <v>265</v>
      </c>
      <c r="B154" s="332">
        <v>111</v>
      </c>
      <c r="C154" s="332">
        <v>167</v>
      </c>
      <c r="D154" s="332">
        <v>164</v>
      </c>
    </row>
    <row r="155" spans="1:4" s="309" customFormat="1" ht="19.5" customHeight="1">
      <c r="A155" s="329" t="s">
        <v>266</v>
      </c>
      <c r="B155" s="332">
        <v>185401</v>
      </c>
      <c r="C155" s="332">
        <v>230518</v>
      </c>
      <c r="D155" s="332">
        <f>SUM(D156:D161)</f>
        <v>232380</v>
      </c>
    </row>
    <row r="156" spans="1:4" s="309" customFormat="1" ht="19.5" customHeight="1">
      <c r="A156" s="329" t="s">
        <v>267</v>
      </c>
      <c r="B156" s="332">
        <v>7488</v>
      </c>
      <c r="C156" s="332">
        <v>8208</v>
      </c>
      <c r="D156" s="332">
        <v>11873</v>
      </c>
    </row>
    <row r="157" spans="1:4" s="309" customFormat="1" ht="19.5" customHeight="1">
      <c r="A157" s="329" t="s">
        <v>268</v>
      </c>
      <c r="B157" s="332">
        <v>82015</v>
      </c>
      <c r="C157" s="332">
        <v>101407</v>
      </c>
      <c r="D157" s="332">
        <v>101265</v>
      </c>
    </row>
    <row r="158" spans="1:4" s="309" customFormat="1" ht="19.5" customHeight="1">
      <c r="A158" s="329" t="s">
        <v>269</v>
      </c>
      <c r="B158" s="332">
        <v>48827</v>
      </c>
      <c r="C158" s="332">
        <v>58867</v>
      </c>
      <c r="D158" s="332">
        <v>58524</v>
      </c>
    </row>
    <row r="159" spans="1:4" s="309" customFormat="1" ht="19.5" customHeight="1">
      <c r="A159" s="329" t="s">
        <v>270</v>
      </c>
      <c r="B159" s="332">
        <v>34272</v>
      </c>
      <c r="C159" s="332">
        <v>44300</v>
      </c>
      <c r="D159" s="332">
        <v>43995</v>
      </c>
    </row>
    <row r="160" spans="1:4" s="309" customFormat="1" ht="19.5" customHeight="1">
      <c r="A160" s="329" t="s">
        <v>271</v>
      </c>
      <c r="B160" s="332"/>
      <c r="C160" s="332">
        <v>300</v>
      </c>
      <c r="D160" s="332">
        <v>300</v>
      </c>
    </row>
    <row r="161" spans="1:4" s="309" customFormat="1" ht="19.5" customHeight="1">
      <c r="A161" s="329" t="s">
        <v>272</v>
      </c>
      <c r="B161" s="332">
        <v>12799</v>
      </c>
      <c r="C161" s="332">
        <v>17436</v>
      </c>
      <c r="D161" s="332">
        <v>16423</v>
      </c>
    </row>
    <row r="162" spans="1:4" s="309" customFormat="1" ht="19.5" customHeight="1">
      <c r="A162" s="329" t="s">
        <v>273</v>
      </c>
      <c r="B162" s="332">
        <v>4233</v>
      </c>
      <c r="C162" s="332">
        <v>9491</v>
      </c>
      <c r="D162" s="332">
        <f>SUM(D163:D164)</f>
        <v>9706</v>
      </c>
    </row>
    <row r="163" spans="1:4" s="309" customFormat="1" ht="19.5" customHeight="1">
      <c r="A163" s="329" t="s">
        <v>274</v>
      </c>
      <c r="B163" s="332">
        <v>4233</v>
      </c>
      <c r="C163" s="332">
        <v>4775</v>
      </c>
      <c r="D163" s="332">
        <v>4623</v>
      </c>
    </row>
    <row r="164" spans="1:4" s="309" customFormat="1" ht="19.5" customHeight="1">
      <c r="A164" s="329" t="s">
        <v>275</v>
      </c>
      <c r="B164" s="92"/>
      <c r="C164" s="332">
        <v>4716</v>
      </c>
      <c r="D164" s="332">
        <v>5083</v>
      </c>
    </row>
    <row r="165" spans="1:4" s="309" customFormat="1" ht="19.5" customHeight="1">
      <c r="A165" s="329" t="s">
        <v>276</v>
      </c>
      <c r="B165" s="332">
        <v>1360</v>
      </c>
      <c r="C165" s="332">
        <v>1677</v>
      </c>
      <c r="D165" s="332">
        <v>1676</v>
      </c>
    </row>
    <row r="166" spans="1:4" s="309" customFormat="1" ht="19.5" customHeight="1">
      <c r="A166" s="329" t="s">
        <v>277</v>
      </c>
      <c r="B166" s="332">
        <v>1360</v>
      </c>
      <c r="C166" s="332">
        <v>1677</v>
      </c>
      <c r="D166" s="332">
        <v>1676</v>
      </c>
    </row>
    <row r="167" spans="1:4" s="309" customFormat="1" ht="19.5" customHeight="1">
      <c r="A167" s="329" t="s">
        <v>278</v>
      </c>
      <c r="B167" s="332">
        <v>1136</v>
      </c>
      <c r="C167" s="332">
        <v>1196</v>
      </c>
      <c r="D167" s="332">
        <f>SUM(D168:D169)</f>
        <v>846</v>
      </c>
    </row>
    <row r="168" spans="1:4" s="309" customFormat="1" ht="19.5" customHeight="1">
      <c r="A168" s="329" t="s">
        <v>279</v>
      </c>
      <c r="B168" s="332">
        <v>945</v>
      </c>
      <c r="C168" s="332">
        <v>1011</v>
      </c>
      <c r="D168" s="332">
        <v>661</v>
      </c>
    </row>
    <row r="169" spans="1:4" s="309" customFormat="1" ht="19.5" customHeight="1">
      <c r="A169" s="329" t="s">
        <v>280</v>
      </c>
      <c r="B169" s="332">
        <v>191</v>
      </c>
      <c r="C169" s="332">
        <v>185</v>
      </c>
      <c r="D169" s="332">
        <v>185</v>
      </c>
    </row>
    <row r="170" spans="1:4" s="309" customFormat="1" ht="19.5" customHeight="1">
      <c r="A170" s="329" t="s">
        <v>281</v>
      </c>
      <c r="B170" s="332">
        <v>579</v>
      </c>
      <c r="C170" s="332">
        <v>689</v>
      </c>
      <c r="D170" s="332">
        <f>SUM(D171:D172)</f>
        <v>660</v>
      </c>
    </row>
    <row r="171" spans="1:4" s="309" customFormat="1" ht="19.5" customHeight="1">
      <c r="A171" s="329" t="s">
        <v>282</v>
      </c>
      <c r="B171" s="92"/>
      <c r="C171" s="332">
        <v>1</v>
      </c>
      <c r="D171" s="332">
        <v>1</v>
      </c>
    </row>
    <row r="172" spans="1:4" s="309" customFormat="1" ht="19.5" customHeight="1">
      <c r="A172" s="329" t="s">
        <v>283</v>
      </c>
      <c r="B172" s="332">
        <v>579</v>
      </c>
      <c r="C172" s="332">
        <v>688</v>
      </c>
      <c r="D172" s="332">
        <v>659</v>
      </c>
    </row>
    <row r="173" spans="1:4" s="309" customFormat="1" ht="19.5" customHeight="1">
      <c r="A173" s="329" t="s">
        <v>284</v>
      </c>
      <c r="B173" s="332">
        <v>8053</v>
      </c>
      <c r="C173" s="332">
        <v>8013</v>
      </c>
      <c r="D173" s="332">
        <v>8037</v>
      </c>
    </row>
    <row r="174" spans="1:4" s="309" customFormat="1" ht="19.5" customHeight="1">
      <c r="A174" s="329" t="s">
        <v>285</v>
      </c>
      <c r="B174" s="332">
        <v>8053</v>
      </c>
      <c r="C174" s="332">
        <v>8013</v>
      </c>
      <c r="D174" s="332">
        <v>8037</v>
      </c>
    </row>
    <row r="175" spans="1:4" s="309" customFormat="1" ht="19.5" customHeight="1">
      <c r="A175" s="329" t="s">
        <v>286</v>
      </c>
      <c r="B175" s="332">
        <v>1760</v>
      </c>
      <c r="C175" s="332">
        <v>2102</v>
      </c>
      <c r="D175" s="332">
        <v>3326</v>
      </c>
    </row>
    <row r="176" spans="1:4" s="309" customFormat="1" ht="19.5" customHeight="1">
      <c r="A176" s="329" t="s">
        <v>287</v>
      </c>
      <c r="B176" s="332">
        <v>1760</v>
      </c>
      <c r="C176" s="332">
        <v>2102</v>
      </c>
      <c r="D176" s="332">
        <v>3326</v>
      </c>
    </row>
    <row r="177" spans="1:4" s="309" customFormat="1" ht="19.5" customHeight="1">
      <c r="A177" s="327" t="s">
        <v>142</v>
      </c>
      <c r="B177" s="324">
        <f>B178+B180+B182+B186+B188+B191+B194</f>
        <v>9045</v>
      </c>
      <c r="C177" s="324">
        <f>C178+C180+C182+C186+C188+C191+C194</f>
        <v>8118</v>
      </c>
      <c r="D177" s="324">
        <f>D178+D180+D182+D186+D188+D191+D194</f>
        <v>9383</v>
      </c>
    </row>
    <row r="178" spans="1:4" s="309" customFormat="1" ht="19.5" customHeight="1">
      <c r="A178" s="329" t="s">
        <v>288</v>
      </c>
      <c r="B178" s="332">
        <v>282</v>
      </c>
      <c r="C178" s="332">
        <v>208</v>
      </c>
      <c r="D178" s="332">
        <v>157</v>
      </c>
    </row>
    <row r="179" spans="1:4" s="309" customFormat="1" ht="19.5" customHeight="1">
      <c r="A179" s="329" t="s">
        <v>289</v>
      </c>
      <c r="B179" s="332">
        <v>282</v>
      </c>
      <c r="C179" s="332">
        <v>208</v>
      </c>
      <c r="D179" s="332">
        <v>157</v>
      </c>
    </row>
    <row r="180" spans="1:4" s="309" customFormat="1" ht="19.5" customHeight="1">
      <c r="A180" s="329" t="s">
        <v>290</v>
      </c>
      <c r="B180" s="332"/>
      <c r="C180" s="332">
        <v>100</v>
      </c>
      <c r="D180" s="332">
        <v>100</v>
      </c>
    </row>
    <row r="181" spans="1:4" s="309" customFormat="1" ht="19.5" customHeight="1">
      <c r="A181" s="329" t="s">
        <v>291</v>
      </c>
      <c r="B181" s="332"/>
      <c r="C181" s="332">
        <v>100</v>
      </c>
      <c r="D181" s="332">
        <v>100</v>
      </c>
    </row>
    <row r="182" spans="1:4" s="309" customFormat="1" ht="19.5" customHeight="1">
      <c r="A182" s="329" t="s">
        <v>292</v>
      </c>
      <c r="B182" s="332">
        <v>8597</v>
      </c>
      <c r="C182" s="332">
        <v>7508</v>
      </c>
      <c r="D182" s="332">
        <f>SUM(D183:D185)</f>
        <v>7285</v>
      </c>
    </row>
    <row r="183" spans="1:4" s="309" customFormat="1" ht="19.5" customHeight="1">
      <c r="A183" s="329" t="s">
        <v>293</v>
      </c>
      <c r="B183" s="332">
        <v>311</v>
      </c>
      <c r="C183" s="332">
        <v>444</v>
      </c>
      <c r="D183" s="332">
        <v>467</v>
      </c>
    </row>
    <row r="184" spans="1:4" s="309" customFormat="1" ht="19.5" customHeight="1">
      <c r="A184" s="329" t="s">
        <v>294</v>
      </c>
      <c r="B184" s="332">
        <v>20</v>
      </c>
      <c r="C184" s="332"/>
      <c r="D184" s="332"/>
    </row>
    <row r="185" spans="1:4" s="309" customFormat="1" ht="19.5" customHeight="1">
      <c r="A185" s="329" t="s">
        <v>295</v>
      </c>
      <c r="B185" s="332">
        <v>8266</v>
      </c>
      <c r="C185" s="332">
        <v>7064</v>
      </c>
      <c r="D185" s="332">
        <v>6818</v>
      </c>
    </row>
    <row r="186" spans="1:4" s="309" customFormat="1" ht="19.5" customHeight="1">
      <c r="A186" s="329" t="s">
        <v>296</v>
      </c>
      <c r="B186" s="332">
        <v>10</v>
      </c>
      <c r="C186" s="332">
        <v>91</v>
      </c>
      <c r="D186" s="332">
        <v>91</v>
      </c>
    </row>
    <row r="187" spans="1:4" s="309" customFormat="1" ht="19.5" customHeight="1">
      <c r="A187" s="329" t="s">
        <v>297</v>
      </c>
      <c r="B187" s="332">
        <v>10</v>
      </c>
      <c r="C187" s="332">
        <v>91</v>
      </c>
      <c r="D187" s="332">
        <v>91</v>
      </c>
    </row>
    <row r="188" spans="1:4" s="309" customFormat="1" ht="19.5" customHeight="1">
      <c r="A188" s="329" t="s">
        <v>298</v>
      </c>
      <c r="B188" s="332">
        <v>156</v>
      </c>
      <c r="C188" s="332">
        <v>191</v>
      </c>
      <c r="D188" s="332">
        <v>185</v>
      </c>
    </row>
    <row r="189" spans="1:4" s="309" customFormat="1" ht="19.5" customHeight="1">
      <c r="A189" s="329" t="s">
        <v>299</v>
      </c>
      <c r="B189" s="332">
        <v>115</v>
      </c>
      <c r="C189" s="332">
        <v>150</v>
      </c>
      <c r="D189" s="332">
        <v>144</v>
      </c>
    </row>
    <row r="190" spans="1:4" s="309" customFormat="1" ht="19.5" customHeight="1">
      <c r="A190" s="329" t="s">
        <v>300</v>
      </c>
      <c r="B190" s="332">
        <v>41</v>
      </c>
      <c r="C190" s="332">
        <v>41</v>
      </c>
      <c r="D190" s="332">
        <v>41</v>
      </c>
    </row>
    <row r="191" spans="1:4" s="309" customFormat="1" ht="19.5" customHeight="1">
      <c r="A191" s="329" t="s">
        <v>301</v>
      </c>
      <c r="B191" s="92"/>
      <c r="C191" s="332"/>
      <c r="D191" s="332">
        <f>SUM(D192:D193)</f>
        <v>1055</v>
      </c>
    </row>
    <row r="192" spans="1:4" s="309" customFormat="1" ht="19.5" customHeight="1">
      <c r="A192" s="329" t="s">
        <v>302</v>
      </c>
      <c r="B192" s="92"/>
      <c r="C192" s="332"/>
      <c r="D192" s="332">
        <v>105</v>
      </c>
    </row>
    <row r="193" spans="1:4" s="309" customFormat="1" ht="19.5" customHeight="1">
      <c r="A193" s="329" t="s">
        <v>303</v>
      </c>
      <c r="B193" s="92"/>
      <c r="C193" s="332"/>
      <c r="D193" s="332">
        <v>950</v>
      </c>
    </row>
    <row r="194" spans="1:4" s="309" customFormat="1" ht="19.5" customHeight="1">
      <c r="A194" s="329" t="s">
        <v>304</v>
      </c>
      <c r="B194" s="92"/>
      <c r="C194" s="332">
        <v>20</v>
      </c>
      <c r="D194" s="332">
        <f>SUM(D195:D196)</f>
        <v>510</v>
      </c>
    </row>
    <row r="195" spans="1:4" s="309" customFormat="1" ht="19.5" customHeight="1">
      <c r="A195" s="329" t="s">
        <v>305</v>
      </c>
      <c r="B195" s="92"/>
      <c r="C195" s="332">
        <v>10</v>
      </c>
      <c r="D195" s="332">
        <v>10</v>
      </c>
    </row>
    <row r="196" spans="1:4" s="309" customFormat="1" ht="19.5" customHeight="1">
      <c r="A196" s="329" t="s">
        <v>306</v>
      </c>
      <c r="B196" s="92"/>
      <c r="C196" s="332">
        <v>10</v>
      </c>
      <c r="D196" s="332">
        <v>500</v>
      </c>
    </row>
    <row r="197" spans="1:4" s="309" customFormat="1" ht="19.5" customHeight="1">
      <c r="A197" s="327" t="s">
        <v>143</v>
      </c>
      <c r="B197" s="324">
        <f>B198+B210+B214+B219+B223+B227</f>
        <v>6249</v>
      </c>
      <c r="C197" s="324">
        <f>C198+C210+C214+C219+C223+C227</f>
        <v>9914</v>
      </c>
      <c r="D197" s="324">
        <f>D198+D210+D214+D219+D223+D227</f>
        <v>9869</v>
      </c>
    </row>
    <row r="198" spans="1:4" s="309" customFormat="1" ht="19.5" customHeight="1">
      <c r="A198" s="329" t="s">
        <v>307</v>
      </c>
      <c r="B198" s="332">
        <v>2512</v>
      </c>
      <c r="C198" s="332">
        <v>3287</v>
      </c>
      <c r="D198" s="332">
        <f>SUM(D199:D209)</f>
        <v>3329</v>
      </c>
    </row>
    <row r="199" spans="1:4" s="309" customFormat="1" ht="19.5" customHeight="1">
      <c r="A199" s="329" t="s">
        <v>178</v>
      </c>
      <c r="B199" s="332">
        <v>650</v>
      </c>
      <c r="C199" s="332">
        <v>887</v>
      </c>
      <c r="D199" s="332">
        <v>885</v>
      </c>
    </row>
    <row r="200" spans="1:4" s="309" customFormat="1" ht="19.5" customHeight="1">
      <c r="A200" s="329" t="s">
        <v>179</v>
      </c>
      <c r="B200" s="332">
        <v>55</v>
      </c>
      <c r="C200" s="332">
        <v>55</v>
      </c>
      <c r="D200" s="332">
        <v>52</v>
      </c>
    </row>
    <row r="201" spans="1:4" s="309" customFormat="1" ht="19.5" customHeight="1">
      <c r="A201" s="329" t="s">
        <v>264</v>
      </c>
      <c r="B201" s="332">
        <v>26</v>
      </c>
      <c r="C201" s="332">
        <v>31</v>
      </c>
      <c r="D201" s="332">
        <v>31</v>
      </c>
    </row>
    <row r="202" spans="1:4" s="309" customFormat="1" ht="19.5" customHeight="1">
      <c r="A202" s="329" t="s">
        <v>308</v>
      </c>
      <c r="B202" s="332">
        <v>786</v>
      </c>
      <c r="C202" s="332">
        <v>1003</v>
      </c>
      <c r="D202" s="332">
        <v>1003</v>
      </c>
    </row>
    <row r="203" spans="1:4" s="309" customFormat="1" ht="19.5" customHeight="1">
      <c r="A203" s="329" t="s">
        <v>309</v>
      </c>
      <c r="B203" s="332">
        <v>5</v>
      </c>
      <c r="C203" s="332">
        <v>5</v>
      </c>
      <c r="D203" s="332">
        <v>5</v>
      </c>
    </row>
    <row r="204" spans="1:4" s="309" customFormat="1" ht="19.5" customHeight="1">
      <c r="A204" s="329" t="s">
        <v>310</v>
      </c>
      <c r="B204" s="332">
        <v>75</v>
      </c>
      <c r="C204" s="332">
        <v>43</v>
      </c>
      <c r="D204" s="332">
        <v>43</v>
      </c>
    </row>
    <row r="205" spans="1:4" s="309" customFormat="1" ht="19.5" customHeight="1">
      <c r="A205" s="329" t="s">
        <v>311</v>
      </c>
      <c r="B205" s="332">
        <v>434</v>
      </c>
      <c r="C205" s="332">
        <v>481</v>
      </c>
      <c r="D205" s="332">
        <v>480</v>
      </c>
    </row>
    <row r="206" spans="1:4" s="309" customFormat="1" ht="19.5" customHeight="1">
      <c r="A206" s="329" t="s">
        <v>312</v>
      </c>
      <c r="B206" s="332">
        <v>221</v>
      </c>
      <c r="C206" s="332">
        <v>199</v>
      </c>
      <c r="D206" s="332">
        <v>158</v>
      </c>
    </row>
    <row r="207" spans="1:4" s="309" customFormat="1" ht="19.5" customHeight="1">
      <c r="A207" s="329" t="s">
        <v>313</v>
      </c>
      <c r="B207" s="332">
        <v>65</v>
      </c>
      <c r="C207" s="332">
        <v>65</v>
      </c>
      <c r="D207" s="332">
        <v>65</v>
      </c>
    </row>
    <row r="208" spans="1:4" s="309" customFormat="1" ht="19.5" customHeight="1">
      <c r="A208" s="329" t="s">
        <v>314</v>
      </c>
      <c r="B208" s="332"/>
      <c r="C208" s="332">
        <v>115</v>
      </c>
      <c r="D208" s="332">
        <v>115</v>
      </c>
    </row>
    <row r="209" spans="1:4" s="309" customFormat="1" ht="19.5" customHeight="1">
      <c r="A209" s="329" t="s">
        <v>315</v>
      </c>
      <c r="B209" s="332">
        <v>195</v>
      </c>
      <c r="C209" s="332">
        <v>403</v>
      </c>
      <c r="D209" s="332">
        <v>492</v>
      </c>
    </row>
    <row r="210" spans="1:4" s="309" customFormat="1" ht="19.5" customHeight="1">
      <c r="A210" s="329" t="s">
        <v>316</v>
      </c>
      <c r="B210" s="332">
        <v>850</v>
      </c>
      <c r="C210" s="332">
        <v>1107</v>
      </c>
      <c r="D210" s="332">
        <f>SUM(D211:D213)</f>
        <v>969</v>
      </c>
    </row>
    <row r="211" spans="1:4" s="309" customFormat="1" ht="19.5" customHeight="1">
      <c r="A211" s="329" t="s">
        <v>317</v>
      </c>
      <c r="B211" s="332">
        <v>292</v>
      </c>
      <c r="C211" s="332">
        <v>343</v>
      </c>
      <c r="D211" s="332">
        <v>220</v>
      </c>
    </row>
    <row r="212" spans="1:4" s="309" customFormat="1" ht="19.5" customHeight="1">
      <c r="A212" s="329" t="s">
        <v>318</v>
      </c>
      <c r="B212" s="332">
        <v>526</v>
      </c>
      <c r="C212" s="332">
        <v>545</v>
      </c>
      <c r="D212" s="332">
        <v>535</v>
      </c>
    </row>
    <row r="213" spans="1:4" s="309" customFormat="1" ht="19.5" customHeight="1">
      <c r="A213" s="329" t="s">
        <v>319</v>
      </c>
      <c r="B213" s="332">
        <v>32</v>
      </c>
      <c r="C213" s="332">
        <v>219</v>
      </c>
      <c r="D213" s="332">
        <v>214</v>
      </c>
    </row>
    <row r="214" spans="1:4" s="309" customFormat="1" ht="19.5" customHeight="1">
      <c r="A214" s="329" t="s">
        <v>320</v>
      </c>
      <c r="B214" s="332">
        <v>832</v>
      </c>
      <c r="C214" s="332">
        <v>1095</v>
      </c>
      <c r="D214" s="332">
        <f>SUM(D215:D218)</f>
        <v>1090</v>
      </c>
    </row>
    <row r="215" spans="1:4" s="309" customFormat="1" ht="19.5" customHeight="1">
      <c r="A215" s="329" t="s">
        <v>178</v>
      </c>
      <c r="B215" s="332">
        <v>17</v>
      </c>
      <c r="C215" s="332">
        <v>53</v>
      </c>
      <c r="D215" s="332">
        <v>53</v>
      </c>
    </row>
    <row r="216" spans="1:4" s="309" customFormat="1" ht="19.5" customHeight="1">
      <c r="A216" s="329" t="s">
        <v>321</v>
      </c>
      <c r="B216" s="92"/>
      <c r="C216" s="332">
        <v>33</v>
      </c>
      <c r="D216" s="332">
        <v>33</v>
      </c>
    </row>
    <row r="217" spans="1:4" s="309" customFormat="1" ht="19.5" customHeight="1">
      <c r="A217" s="329" t="s">
        <v>322</v>
      </c>
      <c r="B217" s="332">
        <v>233</v>
      </c>
      <c r="C217" s="332">
        <v>233</v>
      </c>
      <c r="D217" s="332">
        <v>233</v>
      </c>
    </row>
    <row r="218" spans="1:4" s="309" customFormat="1" ht="19.5" customHeight="1">
      <c r="A218" s="329" t="s">
        <v>323</v>
      </c>
      <c r="B218" s="332">
        <v>582</v>
      </c>
      <c r="C218" s="332">
        <v>776</v>
      </c>
      <c r="D218" s="332">
        <v>771</v>
      </c>
    </row>
    <row r="219" spans="1:4" s="309" customFormat="1" ht="19.5" customHeight="1">
      <c r="A219" s="329" t="s">
        <v>324</v>
      </c>
      <c r="B219" s="332">
        <v>957</v>
      </c>
      <c r="C219" s="332">
        <v>1071</v>
      </c>
      <c r="D219" s="332">
        <f>SUM(D220:D222)</f>
        <v>1054</v>
      </c>
    </row>
    <row r="220" spans="1:4" s="309" customFormat="1" ht="19.5" customHeight="1">
      <c r="A220" s="329" t="s">
        <v>179</v>
      </c>
      <c r="B220" s="332"/>
      <c r="C220" s="332">
        <v>10</v>
      </c>
      <c r="D220" s="332">
        <v>10</v>
      </c>
    </row>
    <row r="221" spans="1:4" s="309" customFormat="1" ht="19.5" customHeight="1">
      <c r="A221" s="329" t="s">
        <v>325</v>
      </c>
      <c r="B221" s="332">
        <v>957</v>
      </c>
      <c r="C221" s="332">
        <v>1059</v>
      </c>
      <c r="D221" s="332">
        <v>1042</v>
      </c>
    </row>
    <row r="222" spans="1:4" s="309" customFormat="1" ht="19.5" customHeight="1">
      <c r="A222" s="329" t="s">
        <v>326</v>
      </c>
      <c r="B222" s="332"/>
      <c r="C222" s="332">
        <v>2</v>
      </c>
      <c r="D222" s="332">
        <v>2</v>
      </c>
    </row>
    <row r="223" spans="1:4" s="309" customFormat="1" ht="19.5" customHeight="1">
      <c r="A223" s="329" t="s">
        <v>327</v>
      </c>
      <c r="B223" s="332">
        <v>642</v>
      </c>
      <c r="C223" s="332">
        <v>2814</v>
      </c>
      <c r="D223" s="332">
        <f>SUM(D224:D226)</f>
        <v>2841</v>
      </c>
    </row>
    <row r="224" spans="1:4" s="309" customFormat="1" ht="19.5" customHeight="1">
      <c r="A224" s="329" t="s">
        <v>328</v>
      </c>
      <c r="B224" s="332">
        <v>56</v>
      </c>
      <c r="C224" s="332">
        <v>56</v>
      </c>
      <c r="D224" s="332">
        <v>56</v>
      </c>
    </row>
    <row r="225" spans="1:4" s="309" customFormat="1" ht="19.5" customHeight="1">
      <c r="A225" s="329" t="s">
        <v>329</v>
      </c>
      <c r="B225" s="332">
        <v>67</v>
      </c>
      <c r="C225" s="332">
        <v>67</v>
      </c>
      <c r="D225" s="332">
        <v>67</v>
      </c>
    </row>
    <row r="226" spans="1:4" s="309" customFormat="1" ht="19.5" customHeight="1">
      <c r="A226" s="329" t="s">
        <v>330</v>
      </c>
      <c r="B226" s="332">
        <v>519</v>
      </c>
      <c r="C226" s="332">
        <v>2691</v>
      </c>
      <c r="D226" s="332">
        <v>2718</v>
      </c>
    </row>
    <row r="227" spans="1:4" s="309" customFormat="1" ht="19.5" customHeight="1">
      <c r="A227" s="329" t="s">
        <v>331</v>
      </c>
      <c r="B227" s="332">
        <v>456</v>
      </c>
      <c r="C227" s="332">
        <v>540</v>
      </c>
      <c r="D227" s="332">
        <f>SUM(D228:D229)</f>
        <v>586</v>
      </c>
    </row>
    <row r="228" spans="1:4" s="309" customFormat="1" ht="19.5" customHeight="1">
      <c r="A228" s="329" t="s">
        <v>332</v>
      </c>
      <c r="B228" s="332">
        <v>210</v>
      </c>
      <c r="C228" s="332">
        <v>210</v>
      </c>
      <c r="D228" s="332">
        <v>257</v>
      </c>
    </row>
    <row r="229" spans="1:4" s="309" customFormat="1" ht="19.5" customHeight="1">
      <c r="A229" s="329" t="s">
        <v>333</v>
      </c>
      <c r="B229" s="332">
        <v>246</v>
      </c>
      <c r="C229" s="332">
        <v>330</v>
      </c>
      <c r="D229" s="332">
        <v>329</v>
      </c>
    </row>
    <row r="230" spans="1:4" s="309" customFormat="1" ht="19.5" customHeight="1">
      <c r="A230" s="327" t="s">
        <v>144</v>
      </c>
      <c r="B230" s="324">
        <f>B231+B242+B248+B256+B259+B262+B268+B274+B280+B287+B290+B293+B295+B297+B299+B305</f>
        <v>80625</v>
      </c>
      <c r="C230" s="324">
        <f>C231+C242+C248+C256+C259+C262+C268+C274+C280+C287+C290+C293+C295+C297+C299+C305</f>
        <v>84858</v>
      </c>
      <c r="D230" s="324">
        <f>D231+D242+D248+D256+D259+D262+D268+D274+D280+D287+D290+D293+D295+D297+D299+D305</f>
        <v>90349</v>
      </c>
    </row>
    <row r="231" spans="1:4" s="309" customFormat="1" ht="19.5" customHeight="1">
      <c r="A231" s="329" t="s">
        <v>334</v>
      </c>
      <c r="B231" s="332">
        <v>5007</v>
      </c>
      <c r="C231" s="332">
        <v>5916</v>
      </c>
      <c r="D231" s="332">
        <f>SUM(D232:D241)</f>
        <v>5845</v>
      </c>
    </row>
    <row r="232" spans="1:4" s="309" customFormat="1" ht="19.5" customHeight="1">
      <c r="A232" s="329" t="s">
        <v>178</v>
      </c>
      <c r="B232" s="332">
        <v>2756</v>
      </c>
      <c r="C232" s="332">
        <v>3505</v>
      </c>
      <c r="D232" s="332">
        <v>3480</v>
      </c>
    </row>
    <row r="233" spans="1:4" s="309" customFormat="1" ht="19.5" customHeight="1">
      <c r="A233" s="329" t="s">
        <v>179</v>
      </c>
      <c r="B233" s="332">
        <v>4</v>
      </c>
      <c r="C233" s="332">
        <v>4</v>
      </c>
      <c r="D233" s="332">
        <v>4</v>
      </c>
    </row>
    <row r="234" spans="1:4" s="309" customFormat="1" ht="19.5" customHeight="1">
      <c r="A234" s="329" t="s">
        <v>335</v>
      </c>
      <c r="B234" s="332">
        <v>332</v>
      </c>
      <c r="C234" s="332">
        <v>324</v>
      </c>
      <c r="D234" s="332">
        <v>318</v>
      </c>
    </row>
    <row r="235" spans="1:4" s="309" customFormat="1" ht="19.5" customHeight="1">
      <c r="A235" s="329" t="s">
        <v>336</v>
      </c>
      <c r="B235" s="332">
        <v>426</v>
      </c>
      <c r="C235" s="332">
        <v>427</v>
      </c>
      <c r="D235" s="332">
        <v>400</v>
      </c>
    </row>
    <row r="236" spans="1:4" s="309" customFormat="1" ht="19.5" customHeight="1">
      <c r="A236" s="329" t="s">
        <v>337</v>
      </c>
      <c r="B236" s="332">
        <v>22</v>
      </c>
      <c r="C236" s="332">
        <v>22</v>
      </c>
      <c r="D236" s="332">
        <v>22</v>
      </c>
    </row>
    <row r="237" spans="1:4" s="309" customFormat="1" ht="19.5" customHeight="1">
      <c r="A237" s="329" t="s">
        <v>338</v>
      </c>
      <c r="B237" s="332"/>
      <c r="C237" s="332">
        <v>43</v>
      </c>
      <c r="D237" s="332">
        <v>43</v>
      </c>
    </row>
    <row r="238" spans="1:4" s="309" customFormat="1" ht="19.5" customHeight="1">
      <c r="A238" s="329" t="s">
        <v>196</v>
      </c>
      <c r="B238" s="332"/>
      <c r="C238" s="332">
        <v>30</v>
      </c>
      <c r="D238" s="332">
        <v>30</v>
      </c>
    </row>
    <row r="239" spans="1:4" s="309" customFormat="1" ht="19.5" customHeight="1">
      <c r="A239" s="329" t="s">
        <v>339</v>
      </c>
      <c r="B239" s="332">
        <v>227</v>
      </c>
      <c r="C239" s="332">
        <v>228</v>
      </c>
      <c r="D239" s="332">
        <v>228</v>
      </c>
    </row>
    <row r="240" spans="1:4" s="309" customFormat="1" ht="19.5" customHeight="1">
      <c r="A240" s="329" t="s">
        <v>340</v>
      </c>
      <c r="B240" s="332">
        <v>9</v>
      </c>
      <c r="C240" s="332">
        <v>178</v>
      </c>
      <c r="D240" s="332">
        <v>178</v>
      </c>
    </row>
    <row r="241" spans="1:4" s="309" customFormat="1" ht="19.5" customHeight="1">
      <c r="A241" s="329" t="s">
        <v>341</v>
      </c>
      <c r="B241" s="332">
        <v>1231</v>
      </c>
      <c r="C241" s="332">
        <v>1155</v>
      </c>
      <c r="D241" s="332">
        <v>1142</v>
      </c>
    </row>
    <row r="242" spans="1:4" s="309" customFormat="1" ht="19.5" customHeight="1">
      <c r="A242" s="329" t="s">
        <v>342</v>
      </c>
      <c r="B242" s="332">
        <v>3559</v>
      </c>
      <c r="C242" s="332">
        <v>3972</v>
      </c>
      <c r="D242" s="332">
        <f>SUM(D243:D247)</f>
        <v>3651</v>
      </c>
    </row>
    <row r="243" spans="1:4" s="309" customFormat="1" ht="19.5" customHeight="1">
      <c r="A243" s="329" t="s">
        <v>178</v>
      </c>
      <c r="B243" s="332">
        <v>903</v>
      </c>
      <c r="C243" s="332">
        <v>1070</v>
      </c>
      <c r="D243" s="332">
        <v>1032</v>
      </c>
    </row>
    <row r="244" spans="1:4" s="309" customFormat="1" ht="19.5" customHeight="1">
      <c r="A244" s="329" t="s">
        <v>343</v>
      </c>
      <c r="B244" s="332">
        <v>12</v>
      </c>
      <c r="C244" s="332">
        <v>15</v>
      </c>
      <c r="D244" s="332">
        <v>14</v>
      </c>
    </row>
    <row r="245" spans="1:4" s="309" customFormat="1" ht="19.5" customHeight="1">
      <c r="A245" s="329" t="s">
        <v>344</v>
      </c>
      <c r="B245" s="332">
        <v>37</v>
      </c>
      <c r="C245" s="332">
        <v>216</v>
      </c>
      <c r="D245" s="332">
        <v>216</v>
      </c>
    </row>
    <row r="246" spans="1:4" s="309" customFormat="1" ht="19.5" customHeight="1">
      <c r="A246" s="329" t="s">
        <v>345</v>
      </c>
      <c r="B246" s="332">
        <v>1600</v>
      </c>
      <c r="C246" s="332">
        <v>1659</v>
      </c>
      <c r="D246" s="332">
        <v>1459</v>
      </c>
    </row>
    <row r="247" spans="1:4" s="309" customFormat="1" ht="19.5" customHeight="1">
      <c r="A247" s="329" t="s">
        <v>346</v>
      </c>
      <c r="B247" s="332">
        <v>1007</v>
      </c>
      <c r="C247" s="332">
        <v>1012</v>
      </c>
      <c r="D247" s="332">
        <v>930</v>
      </c>
    </row>
    <row r="248" spans="1:4" s="309" customFormat="1" ht="19.5" customHeight="1">
      <c r="A248" s="329" t="s">
        <v>347</v>
      </c>
      <c r="B248" s="332">
        <v>40353</v>
      </c>
      <c r="C248" s="332">
        <v>41951</v>
      </c>
      <c r="D248" s="332">
        <f>SUM(D249:D255)</f>
        <v>41011</v>
      </c>
    </row>
    <row r="249" spans="1:4" s="309" customFormat="1" ht="19.5" customHeight="1">
      <c r="A249" s="329" t="s">
        <v>348</v>
      </c>
      <c r="B249" s="332">
        <v>12434</v>
      </c>
      <c r="C249" s="332">
        <v>14578</v>
      </c>
      <c r="D249" s="332">
        <v>14359</v>
      </c>
    </row>
    <row r="250" spans="1:4" s="309" customFormat="1" ht="19.5" customHeight="1">
      <c r="A250" s="329" t="s">
        <v>349</v>
      </c>
      <c r="B250" s="332">
        <v>3910</v>
      </c>
      <c r="C250" s="332">
        <v>5487</v>
      </c>
      <c r="D250" s="332">
        <v>5278</v>
      </c>
    </row>
    <row r="251" spans="1:4" s="309" customFormat="1" ht="19.5" customHeight="1">
      <c r="A251" s="329" t="s">
        <v>350</v>
      </c>
      <c r="B251" s="332">
        <v>5</v>
      </c>
      <c r="C251" s="332">
        <v>5</v>
      </c>
      <c r="D251" s="332">
        <v>3</v>
      </c>
    </row>
    <row r="252" spans="1:4" s="309" customFormat="1" ht="19.5" customHeight="1">
      <c r="A252" s="329" t="s">
        <v>351</v>
      </c>
      <c r="B252" s="332">
        <v>13210</v>
      </c>
      <c r="C252" s="332">
        <v>11879</v>
      </c>
      <c r="D252" s="332">
        <v>11478</v>
      </c>
    </row>
    <row r="253" spans="1:4" s="309" customFormat="1" ht="19.5" customHeight="1">
      <c r="A253" s="329" t="s">
        <v>352</v>
      </c>
      <c r="B253" s="332">
        <v>10000</v>
      </c>
      <c r="C253" s="332">
        <v>5267</v>
      </c>
      <c r="D253" s="332">
        <v>5173</v>
      </c>
    </row>
    <row r="254" spans="1:4" s="309" customFormat="1" ht="19.5" customHeight="1">
      <c r="A254" s="329" t="s">
        <v>353</v>
      </c>
      <c r="B254" s="332"/>
      <c r="C254" s="332">
        <v>3957</v>
      </c>
      <c r="D254" s="332">
        <v>3957</v>
      </c>
    </row>
    <row r="255" spans="1:4" s="309" customFormat="1" ht="19.5" customHeight="1">
      <c r="A255" s="329" t="s">
        <v>354</v>
      </c>
      <c r="B255" s="332">
        <v>794</v>
      </c>
      <c r="C255" s="332">
        <v>778</v>
      </c>
      <c r="D255" s="332">
        <v>763</v>
      </c>
    </row>
    <row r="256" spans="1:4" s="309" customFormat="1" ht="19.5" customHeight="1">
      <c r="A256" s="329" t="s">
        <v>355</v>
      </c>
      <c r="B256" s="332">
        <v>136</v>
      </c>
      <c r="C256" s="332">
        <v>178</v>
      </c>
      <c r="D256" s="332">
        <f>SUM(D257:D258)</f>
        <v>225</v>
      </c>
    </row>
    <row r="257" spans="1:4" s="309" customFormat="1" ht="19.5" customHeight="1">
      <c r="A257" s="329" t="s">
        <v>356</v>
      </c>
      <c r="B257" s="332"/>
      <c r="C257" s="332">
        <v>48</v>
      </c>
      <c r="D257" s="332">
        <v>96</v>
      </c>
    </row>
    <row r="258" spans="1:4" s="309" customFormat="1" ht="19.5" customHeight="1">
      <c r="A258" s="329" t="s">
        <v>357</v>
      </c>
      <c r="B258" s="332">
        <v>136</v>
      </c>
      <c r="C258" s="332">
        <v>130</v>
      </c>
      <c r="D258" s="332">
        <v>129</v>
      </c>
    </row>
    <row r="259" spans="1:4" s="309" customFormat="1" ht="19.5" customHeight="1">
      <c r="A259" s="329" t="s">
        <v>358</v>
      </c>
      <c r="B259" s="332">
        <v>1274</v>
      </c>
      <c r="C259" s="332">
        <v>1438</v>
      </c>
      <c r="D259" s="332">
        <f>SUM(D260:D261)</f>
        <v>2060</v>
      </c>
    </row>
    <row r="260" spans="1:4" s="309" customFormat="1" ht="19.5" customHeight="1">
      <c r="A260" s="329" t="s">
        <v>359</v>
      </c>
      <c r="B260" s="92"/>
      <c r="C260" s="332"/>
      <c r="D260" s="332">
        <v>391</v>
      </c>
    </row>
    <row r="261" spans="1:4" s="309" customFormat="1" ht="19.5" customHeight="1">
      <c r="A261" s="329" t="s">
        <v>360</v>
      </c>
      <c r="B261" s="332">
        <v>1274</v>
      </c>
      <c r="C261" s="332">
        <v>1438</v>
      </c>
      <c r="D261" s="332">
        <v>1669</v>
      </c>
    </row>
    <row r="262" spans="1:4" s="309" customFormat="1" ht="19.5" customHeight="1">
      <c r="A262" s="329" t="s">
        <v>361</v>
      </c>
      <c r="B262" s="332">
        <v>4836</v>
      </c>
      <c r="C262" s="332">
        <v>5820</v>
      </c>
      <c r="D262" s="332">
        <f>SUM(D263:D267)</f>
        <v>6237</v>
      </c>
    </row>
    <row r="263" spans="1:4" s="309" customFormat="1" ht="19.5" customHeight="1">
      <c r="A263" s="329" t="s">
        <v>362</v>
      </c>
      <c r="B263" s="332">
        <v>2006</v>
      </c>
      <c r="C263" s="332">
        <v>1984</v>
      </c>
      <c r="D263" s="332">
        <v>1503</v>
      </c>
    </row>
    <row r="264" spans="1:4" s="309" customFormat="1" ht="19.5" customHeight="1">
      <c r="A264" s="329" t="s">
        <v>363</v>
      </c>
      <c r="B264" s="332">
        <v>79</v>
      </c>
      <c r="C264" s="332">
        <v>79</v>
      </c>
      <c r="D264" s="332">
        <v>78</v>
      </c>
    </row>
    <row r="265" spans="1:4" s="309" customFormat="1" ht="19.5" customHeight="1">
      <c r="A265" s="329" t="s">
        <v>364</v>
      </c>
      <c r="B265" s="332">
        <v>1436</v>
      </c>
      <c r="C265" s="332">
        <v>1542</v>
      </c>
      <c r="D265" s="332">
        <v>1723</v>
      </c>
    </row>
    <row r="266" spans="1:4" s="309" customFormat="1" ht="19.5" customHeight="1">
      <c r="A266" s="329" t="s">
        <v>365</v>
      </c>
      <c r="B266" s="332">
        <v>308</v>
      </c>
      <c r="C266" s="332">
        <v>530</v>
      </c>
      <c r="D266" s="332">
        <v>530</v>
      </c>
    </row>
    <row r="267" spans="1:4" s="309" customFormat="1" ht="19.5" customHeight="1">
      <c r="A267" s="329" t="s">
        <v>366</v>
      </c>
      <c r="B267" s="332">
        <v>1007</v>
      </c>
      <c r="C267" s="332">
        <v>1685</v>
      </c>
      <c r="D267" s="332">
        <v>2403</v>
      </c>
    </row>
    <row r="268" spans="1:4" s="309" customFormat="1" ht="19.5" customHeight="1">
      <c r="A268" s="329" t="s">
        <v>367</v>
      </c>
      <c r="B268" s="332">
        <v>5238</v>
      </c>
      <c r="C268" s="332">
        <v>4949</v>
      </c>
      <c r="D268" s="332">
        <f>SUM(D269:D273)</f>
        <v>4972</v>
      </c>
    </row>
    <row r="269" spans="1:4" s="309" customFormat="1" ht="19.5" customHeight="1">
      <c r="A269" s="329" t="s">
        <v>368</v>
      </c>
      <c r="B269" s="332">
        <v>1666</v>
      </c>
      <c r="C269" s="332">
        <v>2004</v>
      </c>
      <c r="D269" s="332">
        <v>2009</v>
      </c>
    </row>
    <row r="270" spans="1:4" s="309" customFormat="1" ht="19.5" customHeight="1">
      <c r="A270" s="329" t="s">
        <v>369</v>
      </c>
      <c r="B270" s="332">
        <v>57</v>
      </c>
      <c r="C270" s="332">
        <v>81</v>
      </c>
      <c r="D270" s="332">
        <v>81</v>
      </c>
    </row>
    <row r="271" spans="1:4" s="309" customFormat="1" ht="19.5" customHeight="1">
      <c r="A271" s="329" t="s">
        <v>370</v>
      </c>
      <c r="B271" s="92"/>
      <c r="C271" s="332">
        <v>19</v>
      </c>
      <c r="D271" s="332">
        <v>40</v>
      </c>
    </row>
    <row r="272" spans="1:4" s="309" customFormat="1" ht="19.5" customHeight="1">
      <c r="A272" s="329" t="s">
        <v>371</v>
      </c>
      <c r="B272" s="92">
        <v>14</v>
      </c>
      <c r="C272" s="332">
        <v>17</v>
      </c>
      <c r="D272" s="332">
        <v>17</v>
      </c>
    </row>
    <row r="273" spans="1:4" s="309" customFormat="1" ht="19.5" customHeight="1">
      <c r="A273" s="329" t="s">
        <v>372</v>
      </c>
      <c r="B273" s="332">
        <v>3501</v>
      </c>
      <c r="C273" s="332">
        <v>2828</v>
      </c>
      <c r="D273" s="332">
        <v>2825</v>
      </c>
    </row>
    <row r="274" spans="1:4" s="309" customFormat="1" ht="19.5" customHeight="1">
      <c r="A274" s="329" t="s">
        <v>373</v>
      </c>
      <c r="B274" s="332">
        <v>4226</v>
      </c>
      <c r="C274" s="332">
        <v>4684</v>
      </c>
      <c r="D274" s="332">
        <f>SUM(D275:D279)</f>
        <v>4465</v>
      </c>
    </row>
    <row r="275" spans="1:4" s="309" customFormat="1" ht="19.5" customHeight="1">
      <c r="A275" s="329" t="s">
        <v>374</v>
      </c>
      <c r="B275" s="332">
        <v>200</v>
      </c>
      <c r="C275" s="332">
        <v>200</v>
      </c>
      <c r="D275" s="332">
        <v>200</v>
      </c>
    </row>
    <row r="276" spans="1:4" s="309" customFormat="1" ht="19.5" customHeight="1">
      <c r="A276" s="329" t="s">
        <v>375</v>
      </c>
      <c r="B276" s="332">
        <v>2337</v>
      </c>
      <c r="C276" s="332">
        <v>2514</v>
      </c>
      <c r="D276" s="332">
        <v>2386</v>
      </c>
    </row>
    <row r="277" spans="1:4" s="309" customFormat="1" ht="19.5" customHeight="1">
      <c r="A277" s="329" t="s">
        <v>376</v>
      </c>
      <c r="B277" s="332">
        <v>532</v>
      </c>
      <c r="C277" s="332">
        <v>498</v>
      </c>
      <c r="D277" s="332">
        <v>494</v>
      </c>
    </row>
    <row r="278" spans="1:4" s="309" customFormat="1" ht="19.5" customHeight="1">
      <c r="A278" s="329" t="s">
        <v>377</v>
      </c>
      <c r="B278" s="332">
        <v>305</v>
      </c>
      <c r="C278" s="332">
        <v>547</v>
      </c>
      <c r="D278" s="332">
        <v>481</v>
      </c>
    </row>
    <row r="279" spans="1:4" s="309" customFormat="1" ht="19.5" customHeight="1">
      <c r="A279" s="329" t="s">
        <v>378</v>
      </c>
      <c r="B279" s="332">
        <v>852</v>
      </c>
      <c r="C279" s="332">
        <v>925</v>
      </c>
      <c r="D279" s="332">
        <v>904</v>
      </c>
    </row>
    <row r="280" spans="1:4" s="309" customFormat="1" ht="19.5" customHeight="1">
      <c r="A280" s="329" t="s">
        <v>379</v>
      </c>
      <c r="B280" s="332">
        <v>7654</v>
      </c>
      <c r="C280" s="332">
        <v>6402</v>
      </c>
      <c r="D280" s="332">
        <f>SUM(D281:D286)</f>
        <v>6115</v>
      </c>
    </row>
    <row r="281" spans="1:4" s="309" customFormat="1" ht="19.5" customHeight="1">
      <c r="A281" s="329" t="s">
        <v>178</v>
      </c>
      <c r="B281" s="332">
        <v>321</v>
      </c>
      <c r="C281" s="332">
        <v>475</v>
      </c>
      <c r="D281" s="332">
        <v>462</v>
      </c>
    </row>
    <row r="282" spans="1:4" s="309" customFormat="1" ht="19.5" customHeight="1">
      <c r="A282" s="329" t="s">
        <v>380</v>
      </c>
      <c r="B282" s="332">
        <v>1519</v>
      </c>
      <c r="C282" s="332">
        <v>1687</v>
      </c>
      <c r="D282" s="332">
        <v>1684</v>
      </c>
    </row>
    <row r="283" spans="1:4" s="309" customFormat="1" ht="19.5" customHeight="1">
      <c r="A283" s="329" t="s">
        <v>381</v>
      </c>
      <c r="B283" s="332">
        <v>287</v>
      </c>
      <c r="C283" s="332">
        <v>398</v>
      </c>
      <c r="D283" s="332">
        <v>380</v>
      </c>
    </row>
    <row r="284" spans="1:4" s="309" customFormat="1" ht="19.5" customHeight="1">
      <c r="A284" s="329" t="s">
        <v>382</v>
      </c>
      <c r="B284" s="332">
        <v>6</v>
      </c>
      <c r="C284" s="332">
        <v>6</v>
      </c>
      <c r="D284" s="332">
        <v>6</v>
      </c>
    </row>
    <row r="285" spans="1:4" s="309" customFormat="1" ht="19.5" customHeight="1">
      <c r="A285" s="329" t="s">
        <v>383</v>
      </c>
      <c r="B285" s="332">
        <v>5136</v>
      </c>
      <c r="C285" s="332">
        <v>3384</v>
      </c>
      <c r="D285" s="332">
        <v>3116</v>
      </c>
    </row>
    <row r="286" spans="1:4" s="309" customFormat="1" ht="19.5" customHeight="1">
      <c r="A286" s="329" t="s">
        <v>384</v>
      </c>
      <c r="B286" s="332">
        <v>385</v>
      </c>
      <c r="C286" s="332">
        <v>452</v>
      </c>
      <c r="D286" s="332">
        <v>467</v>
      </c>
    </row>
    <row r="287" spans="1:4" s="309" customFormat="1" ht="19.5" customHeight="1">
      <c r="A287" s="329" t="s">
        <v>385</v>
      </c>
      <c r="B287" s="332">
        <v>266</v>
      </c>
      <c r="C287" s="332">
        <v>214</v>
      </c>
      <c r="D287" s="332">
        <f>SUM(D288:D289)</f>
        <v>214</v>
      </c>
    </row>
    <row r="288" spans="1:4" s="309" customFormat="1" ht="19.5" customHeight="1">
      <c r="A288" s="329" t="s">
        <v>178</v>
      </c>
      <c r="B288" s="332">
        <v>263</v>
      </c>
      <c r="C288" s="332">
        <v>211</v>
      </c>
      <c r="D288" s="332">
        <v>211</v>
      </c>
    </row>
    <row r="289" spans="1:4" s="309" customFormat="1" ht="19.5" customHeight="1">
      <c r="A289" s="329" t="s">
        <v>386</v>
      </c>
      <c r="B289" s="332">
        <v>3</v>
      </c>
      <c r="C289" s="332">
        <v>3</v>
      </c>
      <c r="D289" s="332">
        <v>3</v>
      </c>
    </row>
    <row r="290" spans="1:4" s="309" customFormat="1" ht="19.5" customHeight="1">
      <c r="A290" s="329" t="s">
        <v>387</v>
      </c>
      <c r="B290" s="332">
        <v>1653</v>
      </c>
      <c r="C290" s="332">
        <v>1759</v>
      </c>
      <c r="D290" s="332">
        <f>SUM(D291:D292)</f>
        <v>6128</v>
      </c>
    </row>
    <row r="291" spans="1:4" s="309" customFormat="1" ht="19.5" customHeight="1">
      <c r="A291" s="329" t="s">
        <v>388</v>
      </c>
      <c r="B291" s="332">
        <v>580</v>
      </c>
      <c r="C291" s="332">
        <v>524</v>
      </c>
      <c r="D291" s="332">
        <v>524</v>
      </c>
    </row>
    <row r="292" spans="1:4" s="309" customFormat="1" ht="19.5" customHeight="1">
      <c r="A292" s="329" t="s">
        <v>389</v>
      </c>
      <c r="B292" s="332">
        <v>1073</v>
      </c>
      <c r="C292" s="332">
        <v>1235</v>
      </c>
      <c r="D292" s="332">
        <v>5604</v>
      </c>
    </row>
    <row r="293" spans="1:4" s="309" customFormat="1" ht="19.5" customHeight="1">
      <c r="A293" s="329" t="s">
        <v>390</v>
      </c>
      <c r="B293" s="332">
        <v>917</v>
      </c>
      <c r="C293" s="332">
        <v>1038</v>
      </c>
      <c r="D293" s="332">
        <v>1035</v>
      </c>
    </row>
    <row r="294" spans="1:4" s="309" customFormat="1" ht="19.5" customHeight="1">
      <c r="A294" s="329" t="s">
        <v>391</v>
      </c>
      <c r="B294" s="332">
        <v>917</v>
      </c>
      <c r="C294" s="332">
        <v>1038</v>
      </c>
      <c r="D294" s="332">
        <v>1035</v>
      </c>
    </row>
    <row r="295" spans="1:4" s="309" customFormat="1" ht="19.5" customHeight="1">
      <c r="A295" s="329" t="s">
        <v>392</v>
      </c>
      <c r="B295" s="332">
        <v>1026</v>
      </c>
      <c r="C295" s="332">
        <v>937</v>
      </c>
      <c r="D295" s="332">
        <v>896</v>
      </c>
    </row>
    <row r="296" spans="1:4" s="309" customFormat="1" ht="19.5" customHeight="1">
      <c r="A296" s="329" t="s">
        <v>393</v>
      </c>
      <c r="B296" s="332">
        <v>1026</v>
      </c>
      <c r="C296" s="332">
        <v>937</v>
      </c>
      <c r="D296" s="332">
        <v>896</v>
      </c>
    </row>
    <row r="297" spans="1:4" s="309" customFormat="1" ht="19.5" customHeight="1">
      <c r="A297" s="329" t="s">
        <v>394</v>
      </c>
      <c r="B297" s="332">
        <v>3702</v>
      </c>
      <c r="C297" s="332">
        <v>3692</v>
      </c>
      <c r="D297" s="332">
        <v>3692</v>
      </c>
    </row>
    <row r="298" spans="1:4" s="309" customFormat="1" ht="19.5" customHeight="1">
      <c r="A298" s="329" t="s">
        <v>395</v>
      </c>
      <c r="B298" s="332">
        <v>3702</v>
      </c>
      <c r="C298" s="332">
        <v>3692</v>
      </c>
      <c r="D298" s="332">
        <v>3692</v>
      </c>
    </row>
    <row r="299" spans="1:4" s="309" customFormat="1" ht="19.5" customHeight="1">
      <c r="A299" s="329" t="s">
        <v>396</v>
      </c>
      <c r="B299" s="332"/>
      <c r="C299" s="332">
        <v>256</v>
      </c>
      <c r="D299" s="332">
        <f>SUM(D300:D304)</f>
        <v>257</v>
      </c>
    </row>
    <row r="300" spans="1:4" s="309" customFormat="1" ht="19.5" customHeight="1">
      <c r="A300" s="329" t="s">
        <v>178</v>
      </c>
      <c r="B300" s="332"/>
      <c r="C300" s="332">
        <v>228</v>
      </c>
      <c r="D300" s="332">
        <v>229</v>
      </c>
    </row>
    <row r="301" spans="1:4" s="309" customFormat="1" ht="19.5" customHeight="1">
      <c r="A301" s="329" t="s">
        <v>179</v>
      </c>
      <c r="B301" s="332"/>
      <c r="C301" s="332">
        <v>2</v>
      </c>
      <c r="D301" s="332">
        <v>2</v>
      </c>
    </row>
    <row r="302" spans="1:4" s="309" customFormat="1" ht="19.5" customHeight="1">
      <c r="A302" s="329" t="s">
        <v>397</v>
      </c>
      <c r="B302" s="332"/>
      <c r="C302" s="332">
        <v>4</v>
      </c>
      <c r="D302" s="332">
        <v>4</v>
      </c>
    </row>
    <row r="303" spans="1:4" s="309" customFormat="1" ht="19.5" customHeight="1">
      <c r="A303" s="329" t="s">
        <v>186</v>
      </c>
      <c r="B303" s="332"/>
      <c r="C303" s="332">
        <v>4</v>
      </c>
      <c r="D303" s="332">
        <v>4</v>
      </c>
    </row>
    <row r="304" spans="1:4" s="309" customFormat="1" ht="19.5" customHeight="1">
      <c r="A304" s="329" t="s">
        <v>398</v>
      </c>
      <c r="B304" s="332"/>
      <c r="C304" s="332">
        <v>18</v>
      </c>
      <c r="D304" s="332">
        <v>18</v>
      </c>
    </row>
    <row r="305" spans="1:4" s="309" customFormat="1" ht="19.5" customHeight="1">
      <c r="A305" s="329" t="s">
        <v>399</v>
      </c>
      <c r="B305" s="332">
        <v>778</v>
      </c>
      <c r="C305" s="332">
        <v>1652</v>
      </c>
      <c r="D305" s="332">
        <v>3546</v>
      </c>
    </row>
    <row r="306" spans="1:4" s="309" customFormat="1" ht="19.5" customHeight="1">
      <c r="A306" s="329" t="s">
        <v>400</v>
      </c>
      <c r="B306" s="332">
        <v>778</v>
      </c>
      <c r="C306" s="332">
        <v>1652</v>
      </c>
      <c r="D306" s="332">
        <v>3546</v>
      </c>
    </row>
    <row r="307" spans="1:4" s="309" customFormat="1" ht="19.5" customHeight="1">
      <c r="A307" s="327" t="s">
        <v>145</v>
      </c>
      <c r="B307" s="324">
        <f>B308+B311+B315+B319+B330+B332+B336+B338+B340+B342</f>
        <v>46196</v>
      </c>
      <c r="C307" s="324">
        <f>C308+C311+C315+C319+C330+C332+C336+C338+C340+C342</f>
        <v>59447</v>
      </c>
      <c r="D307" s="324">
        <f>D308+D311+D315+D319+D330+D332+D336+D338+D340+D342</f>
        <v>59241</v>
      </c>
    </row>
    <row r="308" spans="1:4" s="309" customFormat="1" ht="19.5" customHeight="1">
      <c r="A308" s="329" t="s">
        <v>401</v>
      </c>
      <c r="B308" s="332">
        <v>4528</v>
      </c>
      <c r="C308" s="332">
        <v>6226</v>
      </c>
      <c r="D308" s="332">
        <f>SUM(D309:D310)</f>
        <v>6117</v>
      </c>
    </row>
    <row r="309" spans="1:4" s="309" customFormat="1" ht="19.5" customHeight="1">
      <c r="A309" s="329" t="s">
        <v>178</v>
      </c>
      <c r="B309" s="332">
        <v>897</v>
      </c>
      <c r="C309" s="332">
        <v>1255</v>
      </c>
      <c r="D309" s="332">
        <v>1248</v>
      </c>
    </row>
    <row r="310" spans="1:4" s="309" customFormat="1" ht="19.5" customHeight="1">
      <c r="A310" s="329" t="s">
        <v>402</v>
      </c>
      <c r="B310" s="332">
        <v>3631</v>
      </c>
      <c r="C310" s="332">
        <v>4971</v>
      </c>
      <c r="D310" s="332">
        <v>4869</v>
      </c>
    </row>
    <row r="311" spans="1:4" s="309" customFormat="1" ht="19.5" customHeight="1">
      <c r="A311" s="329" t="s">
        <v>403</v>
      </c>
      <c r="B311" s="332">
        <v>2324</v>
      </c>
      <c r="C311" s="332">
        <v>1978</v>
      </c>
      <c r="D311" s="332">
        <f>SUM(D312:D314)</f>
        <v>1954</v>
      </c>
    </row>
    <row r="312" spans="1:4" s="309" customFormat="1" ht="19.5" customHeight="1">
      <c r="A312" s="329" t="s">
        <v>404</v>
      </c>
      <c r="B312" s="332">
        <v>188</v>
      </c>
      <c r="C312" s="332">
        <v>340</v>
      </c>
      <c r="D312" s="332">
        <v>273</v>
      </c>
    </row>
    <row r="313" spans="1:4" s="309" customFormat="1" ht="19.5" customHeight="1">
      <c r="A313" s="329" t="s">
        <v>405</v>
      </c>
      <c r="B313" s="332">
        <v>9</v>
      </c>
      <c r="C313" s="332">
        <v>9</v>
      </c>
      <c r="D313" s="332">
        <v>9</v>
      </c>
    </row>
    <row r="314" spans="1:4" s="309" customFormat="1" ht="19.5" customHeight="1">
      <c r="A314" s="329" t="s">
        <v>406</v>
      </c>
      <c r="B314" s="332">
        <v>2127</v>
      </c>
      <c r="C314" s="332">
        <v>1629</v>
      </c>
      <c r="D314" s="332">
        <v>1672</v>
      </c>
    </row>
    <row r="315" spans="1:4" s="309" customFormat="1" ht="19.5" customHeight="1">
      <c r="A315" s="329" t="s">
        <v>407</v>
      </c>
      <c r="B315" s="332">
        <v>16190</v>
      </c>
      <c r="C315" s="332">
        <v>25255</v>
      </c>
      <c r="D315" s="332">
        <f>SUM(D316:D318)</f>
        <v>24806</v>
      </c>
    </row>
    <row r="316" spans="1:4" s="309" customFormat="1" ht="19.5" customHeight="1">
      <c r="A316" s="329" t="s">
        <v>408</v>
      </c>
      <c r="B316" s="332">
        <v>4801</v>
      </c>
      <c r="C316" s="332">
        <v>7483</v>
      </c>
      <c r="D316" s="332">
        <v>7421</v>
      </c>
    </row>
    <row r="317" spans="1:4" s="309" customFormat="1" ht="19.5" customHeight="1">
      <c r="A317" s="329" t="s">
        <v>409</v>
      </c>
      <c r="B317" s="332">
        <v>9799</v>
      </c>
      <c r="C317" s="332">
        <v>15660</v>
      </c>
      <c r="D317" s="332">
        <v>15143</v>
      </c>
    </row>
    <row r="318" spans="1:4" s="309" customFormat="1" ht="19.5" customHeight="1">
      <c r="A318" s="329" t="s">
        <v>410</v>
      </c>
      <c r="B318" s="332">
        <v>1590</v>
      </c>
      <c r="C318" s="332">
        <v>2112</v>
      </c>
      <c r="D318" s="332">
        <v>2242</v>
      </c>
    </row>
    <row r="319" spans="1:4" s="309" customFormat="1" ht="19.5" customHeight="1">
      <c r="A319" s="329" t="s">
        <v>411</v>
      </c>
      <c r="B319" s="332">
        <v>10179</v>
      </c>
      <c r="C319" s="332">
        <v>12652</v>
      </c>
      <c r="D319" s="332">
        <f>SUM(D320:D329)</f>
        <v>13302</v>
      </c>
    </row>
    <row r="320" spans="1:4" s="309" customFormat="1" ht="19.5" customHeight="1">
      <c r="A320" s="329" t="s">
        <v>412</v>
      </c>
      <c r="B320" s="332">
        <v>2441</v>
      </c>
      <c r="C320" s="332">
        <v>2988</v>
      </c>
      <c r="D320" s="332">
        <v>2954</v>
      </c>
    </row>
    <row r="321" spans="1:4" s="309" customFormat="1" ht="19.5" customHeight="1">
      <c r="A321" s="329" t="s">
        <v>413</v>
      </c>
      <c r="B321" s="332">
        <v>579</v>
      </c>
      <c r="C321" s="332">
        <v>789</v>
      </c>
      <c r="D321" s="332">
        <v>784</v>
      </c>
    </row>
    <row r="322" spans="1:4" s="309" customFormat="1" ht="19.5" customHeight="1">
      <c r="A322" s="329" t="s">
        <v>414</v>
      </c>
      <c r="B322" s="332">
        <v>1163</v>
      </c>
      <c r="C322" s="332">
        <v>2002</v>
      </c>
      <c r="D322" s="332">
        <v>1837</v>
      </c>
    </row>
    <row r="323" spans="1:4" s="309" customFormat="1" ht="19.5" customHeight="1">
      <c r="A323" s="329" t="s">
        <v>415</v>
      </c>
      <c r="B323" s="332">
        <v>96</v>
      </c>
      <c r="C323" s="332">
        <v>104</v>
      </c>
      <c r="D323" s="332">
        <v>104</v>
      </c>
    </row>
    <row r="324" spans="1:4" s="309" customFormat="1" ht="19.5" customHeight="1">
      <c r="A324" s="329" t="s">
        <v>416</v>
      </c>
      <c r="B324" s="332">
        <v>718</v>
      </c>
      <c r="C324" s="332">
        <v>862</v>
      </c>
      <c r="D324" s="332">
        <v>854</v>
      </c>
    </row>
    <row r="325" spans="1:4" s="309" customFormat="1" ht="19.5" customHeight="1">
      <c r="A325" s="329" t="s">
        <v>417</v>
      </c>
      <c r="B325" s="332">
        <v>202</v>
      </c>
      <c r="C325" s="332">
        <v>256</v>
      </c>
      <c r="D325" s="332">
        <v>249</v>
      </c>
    </row>
    <row r="326" spans="1:4" s="309" customFormat="1" ht="19.5" customHeight="1">
      <c r="A326" s="329" t="s">
        <v>418</v>
      </c>
      <c r="B326" s="332">
        <v>3088</v>
      </c>
      <c r="C326" s="332">
        <v>3564</v>
      </c>
      <c r="D326" s="332">
        <v>4675</v>
      </c>
    </row>
    <row r="327" spans="1:4" s="309" customFormat="1" ht="19.5" customHeight="1">
      <c r="A327" s="329" t="s">
        <v>419</v>
      </c>
      <c r="B327" s="332">
        <v>1698</v>
      </c>
      <c r="C327" s="332">
        <v>1832</v>
      </c>
      <c r="D327" s="332">
        <v>1590</v>
      </c>
    </row>
    <row r="328" spans="1:4" s="309" customFormat="1" ht="19.5" customHeight="1">
      <c r="A328" s="329" t="s">
        <v>420</v>
      </c>
      <c r="B328" s="332">
        <v>24</v>
      </c>
      <c r="C328" s="332">
        <v>24</v>
      </c>
      <c r="D328" s="332">
        <v>24</v>
      </c>
    </row>
    <row r="329" spans="1:4" s="309" customFormat="1" ht="19.5" customHeight="1">
      <c r="A329" s="329" t="s">
        <v>421</v>
      </c>
      <c r="B329" s="332">
        <v>170</v>
      </c>
      <c r="C329" s="332">
        <v>231</v>
      </c>
      <c r="D329" s="332">
        <v>231</v>
      </c>
    </row>
    <row r="330" spans="1:4" s="309" customFormat="1" ht="19.5" customHeight="1">
      <c r="A330" s="329" t="s">
        <v>422</v>
      </c>
      <c r="B330" s="332">
        <v>120</v>
      </c>
      <c r="C330" s="332">
        <v>120</v>
      </c>
      <c r="D330" s="332">
        <v>110</v>
      </c>
    </row>
    <row r="331" spans="1:4" s="309" customFormat="1" ht="19.5" customHeight="1">
      <c r="A331" s="329" t="s">
        <v>423</v>
      </c>
      <c r="B331" s="332">
        <v>120</v>
      </c>
      <c r="C331" s="332">
        <v>120</v>
      </c>
      <c r="D331" s="332">
        <v>110</v>
      </c>
    </row>
    <row r="332" spans="1:4" s="309" customFormat="1" ht="19.5" customHeight="1">
      <c r="A332" s="329" t="s">
        <v>424</v>
      </c>
      <c r="B332" s="332">
        <v>3093</v>
      </c>
      <c r="C332" s="332">
        <v>3314</v>
      </c>
      <c r="D332" s="332">
        <f>SUM(D333:D335)</f>
        <v>3134</v>
      </c>
    </row>
    <row r="333" spans="1:4" s="309" customFormat="1" ht="19.5" customHeight="1">
      <c r="A333" s="329" t="s">
        <v>425</v>
      </c>
      <c r="B333" s="332">
        <v>550</v>
      </c>
      <c r="C333" s="332">
        <v>732</v>
      </c>
      <c r="D333" s="332">
        <v>723</v>
      </c>
    </row>
    <row r="334" spans="1:4" s="309" customFormat="1" ht="19.5" customHeight="1">
      <c r="A334" s="329" t="s">
        <v>426</v>
      </c>
      <c r="B334" s="332">
        <v>171</v>
      </c>
      <c r="C334" s="332">
        <v>248</v>
      </c>
      <c r="D334" s="332">
        <v>284</v>
      </c>
    </row>
    <row r="335" spans="1:4" s="309" customFormat="1" ht="19.5" customHeight="1">
      <c r="A335" s="329" t="s">
        <v>427</v>
      </c>
      <c r="B335" s="332">
        <v>2372</v>
      </c>
      <c r="C335" s="332">
        <v>2334</v>
      </c>
      <c r="D335" s="332">
        <v>2127</v>
      </c>
    </row>
    <row r="336" spans="1:4" s="309" customFormat="1" ht="19.5" customHeight="1">
      <c r="A336" s="329" t="s">
        <v>428</v>
      </c>
      <c r="B336" s="332">
        <v>8523</v>
      </c>
      <c r="C336" s="332">
        <v>8522</v>
      </c>
      <c r="D336" s="332">
        <v>8485</v>
      </c>
    </row>
    <row r="337" spans="1:4" s="309" customFormat="1" ht="19.5" customHeight="1">
      <c r="A337" s="329" t="s">
        <v>429</v>
      </c>
      <c r="B337" s="332">
        <v>8523</v>
      </c>
      <c r="C337" s="332">
        <v>8522</v>
      </c>
      <c r="D337" s="332">
        <v>8485</v>
      </c>
    </row>
    <row r="338" spans="1:4" s="309" customFormat="1" ht="19.5" customHeight="1">
      <c r="A338" s="329" t="s">
        <v>430</v>
      </c>
      <c r="B338" s="332">
        <v>290</v>
      </c>
      <c r="C338" s="332"/>
      <c r="D338" s="332"/>
    </row>
    <row r="339" spans="1:4" s="309" customFormat="1" ht="19.5" customHeight="1">
      <c r="A339" s="329" t="s">
        <v>431</v>
      </c>
      <c r="B339" s="332">
        <v>290</v>
      </c>
      <c r="C339" s="332"/>
      <c r="D339" s="332"/>
    </row>
    <row r="340" spans="1:4" s="309" customFormat="1" ht="19.5" customHeight="1">
      <c r="A340" s="329" t="s">
        <v>432</v>
      </c>
      <c r="B340" s="92"/>
      <c r="C340" s="332">
        <v>12</v>
      </c>
      <c r="D340" s="332">
        <v>7</v>
      </c>
    </row>
    <row r="341" spans="1:4" s="309" customFormat="1" ht="19.5" customHeight="1">
      <c r="A341" s="329" t="s">
        <v>433</v>
      </c>
      <c r="B341" s="92"/>
      <c r="C341" s="332">
        <v>12</v>
      </c>
      <c r="D341" s="332">
        <v>7</v>
      </c>
    </row>
    <row r="342" spans="1:4" s="309" customFormat="1" ht="19.5" customHeight="1">
      <c r="A342" s="329" t="s">
        <v>434</v>
      </c>
      <c r="B342" s="332">
        <v>949</v>
      </c>
      <c r="C342" s="332">
        <v>1368</v>
      </c>
      <c r="D342" s="332">
        <v>1326</v>
      </c>
    </row>
    <row r="343" spans="1:4" s="309" customFormat="1" ht="19.5" customHeight="1">
      <c r="A343" s="329" t="s">
        <v>435</v>
      </c>
      <c r="B343" s="332">
        <v>949</v>
      </c>
      <c r="C343" s="332">
        <v>1368</v>
      </c>
      <c r="D343" s="332">
        <v>1326</v>
      </c>
    </row>
    <row r="344" spans="1:4" s="309" customFormat="1" ht="19.5" customHeight="1">
      <c r="A344" s="327" t="s">
        <v>146</v>
      </c>
      <c r="B344" s="324">
        <f>B345+B351+B353+B356+B359</f>
        <v>2652</v>
      </c>
      <c r="C344" s="324">
        <f>C345+C351+C353+C356+C359</f>
        <v>4047</v>
      </c>
      <c r="D344" s="324">
        <f>D345+D351+D353+D356+D359</f>
        <v>3937</v>
      </c>
    </row>
    <row r="345" spans="1:4" s="309" customFormat="1" ht="19.5" customHeight="1">
      <c r="A345" s="329" t="s">
        <v>436</v>
      </c>
      <c r="B345" s="332">
        <v>2214</v>
      </c>
      <c r="C345" s="332">
        <v>2734</v>
      </c>
      <c r="D345" s="332">
        <f>SUM(D346:D350)</f>
        <v>2699</v>
      </c>
    </row>
    <row r="346" spans="1:4" s="309" customFormat="1" ht="19.5" customHeight="1">
      <c r="A346" s="329" t="s">
        <v>178</v>
      </c>
      <c r="B346" s="332">
        <v>1358</v>
      </c>
      <c r="C346" s="332">
        <v>1536</v>
      </c>
      <c r="D346" s="332">
        <v>1519</v>
      </c>
    </row>
    <row r="347" spans="1:4" s="309" customFormat="1" ht="19.5" customHeight="1">
      <c r="A347" s="329" t="s">
        <v>179</v>
      </c>
      <c r="B347" s="332">
        <v>4</v>
      </c>
      <c r="C347" s="332">
        <v>4</v>
      </c>
      <c r="D347" s="332">
        <v>4</v>
      </c>
    </row>
    <row r="348" spans="1:4" s="309" customFormat="1" ht="19.5" customHeight="1">
      <c r="A348" s="329" t="s">
        <v>437</v>
      </c>
      <c r="B348" s="332">
        <v>6</v>
      </c>
      <c r="C348" s="332">
        <v>6</v>
      </c>
      <c r="D348" s="332">
        <v>6</v>
      </c>
    </row>
    <row r="349" spans="1:4" s="309" customFormat="1" ht="19.5" customHeight="1">
      <c r="A349" s="329" t="s">
        <v>438</v>
      </c>
      <c r="B349" s="332">
        <v>10</v>
      </c>
      <c r="C349" s="332">
        <v>10</v>
      </c>
      <c r="D349" s="332">
        <v>10</v>
      </c>
    </row>
    <row r="350" spans="1:4" s="309" customFormat="1" ht="19.5" customHeight="1">
      <c r="A350" s="329" t="s">
        <v>439</v>
      </c>
      <c r="B350" s="332">
        <v>836</v>
      </c>
      <c r="C350" s="332">
        <v>1178</v>
      </c>
      <c r="D350" s="332">
        <v>1160</v>
      </c>
    </row>
    <row r="351" spans="1:4" s="309" customFormat="1" ht="19.5" customHeight="1">
      <c r="A351" s="329" t="s">
        <v>440</v>
      </c>
      <c r="B351" s="332">
        <v>333</v>
      </c>
      <c r="C351" s="332">
        <v>630</v>
      </c>
      <c r="D351" s="332">
        <v>569</v>
      </c>
    </row>
    <row r="352" spans="1:4" s="309" customFormat="1" ht="19.5" customHeight="1">
      <c r="A352" s="329" t="s">
        <v>441</v>
      </c>
      <c r="B352" s="332">
        <v>333</v>
      </c>
      <c r="C352" s="332">
        <v>630</v>
      </c>
      <c r="D352" s="332">
        <v>569</v>
      </c>
    </row>
    <row r="353" spans="1:4" s="309" customFormat="1" ht="19.5" customHeight="1">
      <c r="A353" s="329" t="s">
        <v>442</v>
      </c>
      <c r="B353" s="92"/>
      <c r="C353" s="332">
        <v>517</v>
      </c>
      <c r="D353" s="332">
        <v>511</v>
      </c>
    </row>
    <row r="354" spans="1:4" s="309" customFormat="1" ht="19.5" customHeight="1">
      <c r="A354" s="329" t="s">
        <v>443</v>
      </c>
      <c r="B354" s="92"/>
      <c r="C354" s="332">
        <v>371</v>
      </c>
      <c r="D354" s="332">
        <v>371</v>
      </c>
    </row>
    <row r="355" spans="1:4" s="309" customFormat="1" ht="19.5" customHeight="1">
      <c r="A355" s="329" t="s">
        <v>444</v>
      </c>
      <c r="B355" s="92"/>
      <c r="C355" s="332">
        <v>146</v>
      </c>
      <c r="D355" s="332">
        <v>140</v>
      </c>
    </row>
    <row r="356" spans="1:4" s="309" customFormat="1" ht="19.5" customHeight="1">
      <c r="A356" s="329" t="s">
        <v>445</v>
      </c>
      <c r="B356" s="332">
        <v>3</v>
      </c>
      <c r="C356" s="332">
        <v>3</v>
      </c>
      <c r="D356" s="332">
        <f>-5</f>
        <v>-5</v>
      </c>
    </row>
    <row r="357" spans="1:4" s="309" customFormat="1" ht="19.5" customHeight="1">
      <c r="A357" s="329" t="s">
        <v>446</v>
      </c>
      <c r="B357" s="332">
        <v>3</v>
      </c>
      <c r="C357" s="332">
        <v>3</v>
      </c>
      <c r="D357" s="332">
        <v>3</v>
      </c>
    </row>
    <row r="358" spans="1:4" s="309" customFormat="1" ht="19.5" customHeight="1">
      <c r="A358" s="329" t="s">
        <v>447</v>
      </c>
      <c r="B358" s="332"/>
      <c r="C358" s="332"/>
      <c r="D358" s="332">
        <v>-8</v>
      </c>
    </row>
    <row r="359" spans="1:4" s="309" customFormat="1" ht="19.5" customHeight="1">
      <c r="A359" s="329" t="s">
        <v>448</v>
      </c>
      <c r="B359" s="332">
        <v>102</v>
      </c>
      <c r="C359" s="332">
        <v>163</v>
      </c>
      <c r="D359" s="332">
        <v>163</v>
      </c>
    </row>
    <row r="360" spans="1:4" s="309" customFormat="1" ht="19.5" customHeight="1">
      <c r="A360" s="329" t="s">
        <v>449</v>
      </c>
      <c r="B360" s="332">
        <v>102</v>
      </c>
      <c r="C360" s="332">
        <v>163</v>
      </c>
      <c r="D360" s="332">
        <v>163</v>
      </c>
    </row>
    <row r="361" spans="1:4" s="309" customFormat="1" ht="19.5" customHeight="1">
      <c r="A361" s="327" t="s">
        <v>147</v>
      </c>
      <c r="B361" s="324">
        <f>B362+B366+B368+B371+B373+B375</f>
        <v>39794</v>
      </c>
      <c r="C361" s="324">
        <f>C362+C366+C368+C371+C373+C375</f>
        <v>43126</v>
      </c>
      <c r="D361" s="324">
        <f>D362+D366+D368+D371+D373+D375</f>
        <v>51060</v>
      </c>
    </row>
    <row r="362" spans="1:4" s="309" customFormat="1" ht="19.5" customHeight="1">
      <c r="A362" s="329" t="s">
        <v>450</v>
      </c>
      <c r="B362" s="332">
        <v>17189</v>
      </c>
      <c r="C362" s="332">
        <v>19835</v>
      </c>
      <c r="D362" s="332">
        <f>SUM(D363:D365)</f>
        <v>19589</v>
      </c>
    </row>
    <row r="363" spans="1:4" s="309" customFormat="1" ht="19.5" customHeight="1">
      <c r="A363" s="329" t="s">
        <v>178</v>
      </c>
      <c r="B363" s="332">
        <v>15704</v>
      </c>
      <c r="C363" s="332">
        <v>18035</v>
      </c>
      <c r="D363" s="332">
        <v>17853</v>
      </c>
    </row>
    <row r="364" spans="1:4" s="309" customFormat="1" ht="19.5" customHeight="1">
      <c r="A364" s="329" t="s">
        <v>179</v>
      </c>
      <c r="B364" s="332">
        <v>1002</v>
      </c>
      <c r="C364" s="332">
        <v>1152</v>
      </c>
      <c r="D364" s="332">
        <v>1117</v>
      </c>
    </row>
    <row r="365" spans="1:4" s="309" customFormat="1" ht="19.5" customHeight="1">
      <c r="A365" s="329" t="s">
        <v>451</v>
      </c>
      <c r="B365" s="332">
        <v>483</v>
      </c>
      <c r="C365" s="332">
        <v>648</v>
      </c>
      <c r="D365" s="332">
        <v>619</v>
      </c>
    </row>
    <row r="366" spans="1:4" s="309" customFormat="1" ht="19.5" customHeight="1">
      <c r="A366" s="329" t="s">
        <v>452</v>
      </c>
      <c r="B366" s="332">
        <v>437</v>
      </c>
      <c r="C366" s="332">
        <v>437</v>
      </c>
      <c r="D366" s="332">
        <v>88</v>
      </c>
    </row>
    <row r="367" spans="1:4" s="309" customFormat="1" ht="19.5" customHeight="1">
      <c r="A367" s="329" t="s">
        <v>453</v>
      </c>
      <c r="B367" s="332">
        <v>437</v>
      </c>
      <c r="C367" s="332">
        <v>437</v>
      </c>
      <c r="D367" s="332">
        <v>88</v>
      </c>
    </row>
    <row r="368" spans="1:4" s="309" customFormat="1" ht="19.5" customHeight="1">
      <c r="A368" s="329" t="s">
        <v>454</v>
      </c>
      <c r="B368" s="332">
        <v>5719</v>
      </c>
      <c r="C368" s="332">
        <v>7846</v>
      </c>
      <c r="D368" s="332">
        <f>SUM(D369:D370)</f>
        <v>7597</v>
      </c>
    </row>
    <row r="369" spans="1:4" s="309" customFormat="1" ht="19.5" customHeight="1">
      <c r="A369" s="329" t="s">
        <v>455</v>
      </c>
      <c r="B369" s="92"/>
      <c r="C369" s="332">
        <v>3</v>
      </c>
      <c r="D369" s="332">
        <v>3</v>
      </c>
    </row>
    <row r="370" spans="1:4" s="309" customFormat="1" ht="19.5" customHeight="1">
      <c r="A370" s="329" t="s">
        <v>456</v>
      </c>
      <c r="B370" s="332">
        <v>5719</v>
      </c>
      <c r="C370" s="332">
        <v>7843</v>
      </c>
      <c r="D370" s="332">
        <v>7594</v>
      </c>
    </row>
    <row r="371" spans="1:4" s="309" customFormat="1" ht="19.5" customHeight="1">
      <c r="A371" s="329" t="s">
        <v>457</v>
      </c>
      <c r="B371" s="332">
        <v>15772</v>
      </c>
      <c r="C371" s="332">
        <v>9720</v>
      </c>
      <c r="D371" s="332">
        <v>9043</v>
      </c>
    </row>
    <row r="372" spans="1:4" s="309" customFormat="1" ht="19.5" customHeight="1">
      <c r="A372" s="329" t="s">
        <v>458</v>
      </c>
      <c r="B372" s="332">
        <v>15772</v>
      </c>
      <c r="C372" s="332">
        <v>9720</v>
      </c>
      <c r="D372" s="332">
        <v>9043</v>
      </c>
    </row>
    <row r="373" spans="1:4" s="309" customFormat="1" ht="19.5" customHeight="1">
      <c r="A373" s="329" t="s">
        <v>459</v>
      </c>
      <c r="B373" s="332">
        <v>677</v>
      </c>
      <c r="C373" s="332">
        <v>807</v>
      </c>
      <c r="D373" s="332">
        <v>783</v>
      </c>
    </row>
    <row r="374" spans="1:4" s="309" customFormat="1" ht="19.5" customHeight="1">
      <c r="A374" s="329" t="s">
        <v>460</v>
      </c>
      <c r="B374" s="332">
        <v>677</v>
      </c>
      <c r="C374" s="332">
        <v>807</v>
      </c>
      <c r="D374" s="332">
        <v>783</v>
      </c>
    </row>
    <row r="375" spans="1:4" s="309" customFormat="1" ht="19.5" customHeight="1">
      <c r="A375" s="329" t="s">
        <v>461</v>
      </c>
      <c r="B375" s="332">
        <v>0</v>
      </c>
      <c r="C375" s="332">
        <v>4481</v>
      </c>
      <c r="D375" s="332">
        <v>13960</v>
      </c>
    </row>
    <row r="376" spans="1:4" s="309" customFormat="1" ht="19.5" customHeight="1">
      <c r="A376" s="329" t="s">
        <v>462</v>
      </c>
      <c r="B376" s="332"/>
      <c r="C376" s="332">
        <v>4481</v>
      </c>
      <c r="D376" s="332">
        <v>13960</v>
      </c>
    </row>
    <row r="377" spans="1:4" s="309" customFormat="1" ht="19.5" customHeight="1">
      <c r="A377" s="327" t="s">
        <v>148</v>
      </c>
      <c r="B377" s="324">
        <f>B378+B395+B404+B419+B421+B423+B425</f>
        <v>64012</v>
      </c>
      <c r="C377" s="324">
        <f>C378+C395+C404+C419+C421+C423+C425</f>
        <v>95622</v>
      </c>
      <c r="D377" s="324">
        <f>D378+D395+D404+D419+D421+D423+D425</f>
        <v>89281</v>
      </c>
    </row>
    <row r="378" spans="1:4" s="309" customFormat="1" ht="19.5" customHeight="1">
      <c r="A378" s="329" t="s">
        <v>463</v>
      </c>
      <c r="B378" s="332">
        <v>26682</v>
      </c>
      <c r="C378" s="332">
        <v>30632</v>
      </c>
      <c r="D378" s="332">
        <f>SUM(D379:D394)</f>
        <v>24142</v>
      </c>
    </row>
    <row r="379" spans="1:4" s="309" customFormat="1" ht="19.5" customHeight="1">
      <c r="A379" s="329" t="s">
        <v>178</v>
      </c>
      <c r="B379" s="332">
        <v>1817</v>
      </c>
      <c r="C379" s="332">
        <v>2421</v>
      </c>
      <c r="D379" s="332">
        <v>2355</v>
      </c>
    </row>
    <row r="380" spans="1:4" s="309" customFormat="1" ht="19.5" customHeight="1">
      <c r="A380" s="329" t="s">
        <v>179</v>
      </c>
      <c r="B380" s="332">
        <v>19</v>
      </c>
      <c r="C380" s="332">
        <v>19</v>
      </c>
      <c r="D380" s="332">
        <v>19</v>
      </c>
    </row>
    <row r="381" spans="1:4" s="309" customFormat="1" ht="19.5" customHeight="1">
      <c r="A381" s="329" t="s">
        <v>186</v>
      </c>
      <c r="B381" s="332">
        <v>4010</v>
      </c>
      <c r="C381" s="332">
        <v>4879</v>
      </c>
      <c r="D381" s="332">
        <v>4769</v>
      </c>
    </row>
    <row r="382" spans="1:4" s="309" customFormat="1" ht="19.5" customHeight="1">
      <c r="A382" s="329" t="s">
        <v>464</v>
      </c>
      <c r="B382" s="332">
        <v>0</v>
      </c>
      <c r="C382" s="332">
        <v>141</v>
      </c>
      <c r="D382" s="332">
        <v>141</v>
      </c>
    </row>
    <row r="383" spans="1:4" s="309" customFormat="1" ht="19.5" customHeight="1">
      <c r="A383" s="329" t="s">
        <v>465</v>
      </c>
      <c r="B383" s="332">
        <v>282</v>
      </c>
      <c r="C383" s="332">
        <v>400</v>
      </c>
      <c r="D383" s="332">
        <v>472</v>
      </c>
    </row>
    <row r="384" spans="1:4" s="309" customFormat="1" ht="19.5" customHeight="1">
      <c r="A384" s="329" t="s">
        <v>466</v>
      </c>
      <c r="B384" s="332">
        <v>655</v>
      </c>
      <c r="C384" s="332">
        <v>707</v>
      </c>
      <c r="D384" s="332">
        <v>581</v>
      </c>
    </row>
    <row r="385" spans="1:4" s="309" customFormat="1" ht="19.5" customHeight="1">
      <c r="A385" s="329" t="s">
        <v>467</v>
      </c>
      <c r="B385" s="332">
        <v>59</v>
      </c>
      <c r="C385" s="332">
        <v>58</v>
      </c>
      <c r="D385" s="332">
        <v>53</v>
      </c>
    </row>
    <row r="386" spans="1:4" s="309" customFormat="1" ht="19.5" customHeight="1">
      <c r="A386" s="329" t="s">
        <v>468</v>
      </c>
      <c r="B386" s="332">
        <v>37</v>
      </c>
      <c r="C386" s="332">
        <v>9</v>
      </c>
      <c r="D386" s="332">
        <v>4</v>
      </c>
    </row>
    <row r="387" spans="1:4" s="309" customFormat="1" ht="19.5" customHeight="1">
      <c r="A387" s="329" t="s">
        <v>469</v>
      </c>
      <c r="B387" s="332">
        <v>201</v>
      </c>
      <c r="C387" s="332">
        <v>183</v>
      </c>
      <c r="D387" s="332">
        <v>182</v>
      </c>
    </row>
    <row r="388" spans="1:4" s="309" customFormat="1" ht="19.5" customHeight="1">
      <c r="A388" s="329" t="s">
        <v>470</v>
      </c>
      <c r="B388" s="332"/>
      <c r="C388" s="332">
        <v>64</v>
      </c>
      <c r="D388" s="332">
        <v>64</v>
      </c>
    </row>
    <row r="389" spans="1:4" s="309" customFormat="1" ht="19.5" customHeight="1">
      <c r="A389" s="329" t="s">
        <v>471</v>
      </c>
      <c r="B389" s="332">
        <v>190</v>
      </c>
      <c r="C389" s="332">
        <v>378</v>
      </c>
      <c r="D389" s="332">
        <v>594</v>
      </c>
    </row>
    <row r="390" spans="1:4" s="309" customFormat="1" ht="19.5" customHeight="1">
      <c r="A390" s="329" t="s">
        <v>472</v>
      </c>
      <c r="B390" s="332">
        <v>0</v>
      </c>
      <c r="C390" s="332">
        <v>204</v>
      </c>
      <c r="D390" s="332">
        <v>619</v>
      </c>
    </row>
    <row r="391" spans="1:4" s="309" customFormat="1" ht="19.5" customHeight="1">
      <c r="A391" s="329" t="s">
        <v>473</v>
      </c>
      <c r="B391" s="332">
        <v>0</v>
      </c>
      <c r="C391" s="332"/>
      <c r="D391" s="332">
        <v>40</v>
      </c>
    </row>
    <row r="392" spans="1:4" s="309" customFormat="1" ht="19.5" customHeight="1">
      <c r="A392" s="329" t="s">
        <v>474</v>
      </c>
      <c r="B392" s="332">
        <v>89</v>
      </c>
      <c r="C392" s="332">
        <v>115</v>
      </c>
      <c r="D392" s="332">
        <v>115</v>
      </c>
    </row>
    <row r="393" spans="1:4" s="309" customFormat="1" ht="19.5" customHeight="1">
      <c r="A393" s="329" t="s">
        <v>475</v>
      </c>
      <c r="B393" s="332"/>
      <c r="C393" s="332">
        <v>29</v>
      </c>
      <c r="D393" s="332">
        <v>62</v>
      </c>
    </row>
    <row r="394" spans="1:4" s="309" customFormat="1" ht="19.5" customHeight="1">
      <c r="A394" s="329" t="s">
        <v>476</v>
      </c>
      <c r="B394" s="332">
        <v>19323</v>
      </c>
      <c r="C394" s="332">
        <v>21025</v>
      </c>
      <c r="D394" s="332">
        <v>14072</v>
      </c>
    </row>
    <row r="395" spans="1:4" s="309" customFormat="1" ht="19.5" customHeight="1">
      <c r="A395" s="329" t="s">
        <v>477</v>
      </c>
      <c r="B395" s="332">
        <v>20238</v>
      </c>
      <c r="C395" s="332">
        <v>24187</v>
      </c>
      <c r="D395" s="332">
        <f>SUM(D396:D403)</f>
        <v>27318</v>
      </c>
    </row>
    <row r="396" spans="1:4" s="309" customFormat="1" ht="19.5" customHeight="1">
      <c r="A396" s="329" t="s">
        <v>178</v>
      </c>
      <c r="B396" s="332">
        <v>665</v>
      </c>
      <c r="C396" s="332">
        <v>772</v>
      </c>
      <c r="D396" s="332">
        <v>771</v>
      </c>
    </row>
    <row r="397" spans="1:4" s="309" customFormat="1" ht="19.5" customHeight="1">
      <c r="A397" s="329" t="s">
        <v>478</v>
      </c>
      <c r="B397" s="332">
        <v>2242</v>
      </c>
      <c r="C397" s="332">
        <v>2718</v>
      </c>
      <c r="D397" s="332">
        <v>2717</v>
      </c>
    </row>
    <row r="398" spans="1:4" s="309" customFormat="1" ht="19.5" customHeight="1">
      <c r="A398" s="329" t="s">
        <v>479</v>
      </c>
      <c r="B398" s="332">
        <v>400</v>
      </c>
      <c r="C398" s="332">
        <v>802</v>
      </c>
      <c r="D398" s="332">
        <v>776</v>
      </c>
    </row>
    <row r="399" spans="1:4" s="309" customFormat="1" ht="19.5" customHeight="1">
      <c r="A399" s="329" t="s">
        <v>480</v>
      </c>
      <c r="B399" s="332">
        <v>7</v>
      </c>
      <c r="C399" s="332">
        <v>7</v>
      </c>
      <c r="D399" s="332">
        <v>7</v>
      </c>
    </row>
    <row r="400" spans="1:4" s="309" customFormat="1" ht="19.5" customHeight="1">
      <c r="A400" s="329" t="s">
        <v>481</v>
      </c>
      <c r="B400" s="332">
        <v>13808</v>
      </c>
      <c r="C400" s="332">
        <v>14771</v>
      </c>
      <c r="D400" s="332">
        <v>14867</v>
      </c>
    </row>
    <row r="401" spans="1:4" s="309" customFormat="1" ht="19.5" customHeight="1">
      <c r="A401" s="329" t="s">
        <v>482</v>
      </c>
      <c r="B401" s="332">
        <v>729</v>
      </c>
      <c r="C401" s="332">
        <v>818</v>
      </c>
      <c r="D401" s="332">
        <v>834</v>
      </c>
    </row>
    <row r="402" spans="1:4" s="309" customFormat="1" ht="19.5" customHeight="1">
      <c r="A402" s="329" t="s">
        <v>483</v>
      </c>
      <c r="B402" s="332">
        <v>1075</v>
      </c>
      <c r="C402" s="332">
        <v>1251</v>
      </c>
      <c r="D402" s="332">
        <v>1121</v>
      </c>
    </row>
    <row r="403" spans="1:4" s="309" customFormat="1" ht="19.5" customHeight="1">
      <c r="A403" s="329" t="s">
        <v>484</v>
      </c>
      <c r="B403" s="332">
        <v>1312</v>
      </c>
      <c r="C403" s="332">
        <v>3048</v>
      </c>
      <c r="D403" s="332">
        <v>6225</v>
      </c>
    </row>
    <row r="404" spans="1:4" s="309" customFormat="1" ht="19.5" customHeight="1">
      <c r="A404" s="329" t="s">
        <v>485</v>
      </c>
      <c r="B404" s="332">
        <v>17005</v>
      </c>
      <c r="C404" s="332">
        <v>31792</v>
      </c>
      <c r="D404" s="332">
        <f>SUM(D405:D418)</f>
        <v>27254</v>
      </c>
    </row>
    <row r="405" spans="1:4" s="309" customFormat="1" ht="19.5" customHeight="1">
      <c r="A405" s="329" t="s">
        <v>178</v>
      </c>
      <c r="B405" s="332">
        <v>1129</v>
      </c>
      <c r="C405" s="332">
        <v>1276</v>
      </c>
      <c r="D405" s="332">
        <v>1197</v>
      </c>
    </row>
    <row r="406" spans="1:4" s="309" customFormat="1" ht="19.5" customHeight="1">
      <c r="A406" s="329" t="s">
        <v>179</v>
      </c>
      <c r="B406" s="332">
        <v>299</v>
      </c>
      <c r="C406" s="332">
        <v>319</v>
      </c>
      <c r="D406" s="332">
        <v>313</v>
      </c>
    </row>
    <row r="407" spans="1:4" s="309" customFormat="1" ht="19.5" customHeight="1">
      <c r="A407" s="329" t="s">
        <v>486</v>
      </c>
      <c r="B407" s="332">
        <v>10837</v>
      </c>
      <c r="C407" s="332">
        <v>10989</v>
      </c>
      <c r="D407" s="332">
        <v>7204</v>
      </c>
    </row>
    <row r="408" spans="1:4" s="309" customFormat="1" ht="19.5" customHeight="1">
      <c r="A408" s="329" t="s">
        <v>487</v>
      </c>
      <c r="B408" s="332">
        <v>7</v>
      </c>
      <c r="C408" s="332">
        <v>7</v>
      </c>
      <c r="D408" s="332">
        <v>7</v>
      </c>
    </row>
    <row r="409" spans="1:4" s="309" customFormat="1" ht="19.5" customHeight="1">
      <c r="A409" s="329" t="s">
        <v>488</v>
      </c>
      <c r="B409" s="332">
        <v>200</v>
      </c>
      <c r="C409" s="332">
        <v>421</v>
      </c>
      <c r="D409" s="332">
        <v>295</v>
      </c>
    </row>
    <row r="410" spans="1:4" s="309" customFormat="1" ht="19.5" customHeight="1">
      <c r="A410" s="329" t="s">
        <v>489</v>
      </c>
      <c r="B410" s="332">
        <v>9</v>
      </c>
      <c r="C410" s="332">
        <v>9</v>
      </c>
      <c r="D410" s="332">
        <v>9</v>
      </c>
    </row>
    <row r="411" spans="1:4" s="309" customFormat="1" ht="19.5" customHeight="1">
      <c r="A411" s="329" t="s">
        <v>490</v>
      </c>
      <c r="B411" s="332">
        <v>10</v>
      </c>
      <c r="C411" s="332">
        <v>61</v>
      </c>
      <c r="D411" s="332">
        <v>61</v>
      </c>
    </row>
    <row r="412" spans="1:4" s="309" customFormat="1" ht="19.5" customHeight="1">
      <c r="A412" s="329" t="s">
        <v>491</v>
      </c>
      <c r="B412" s="332">
        <v>230</v>
      </c>
      <c r="C412" s="332">
        <v>354</v>
      </c>
      <c r="D412" s="332">
        <v>251</v>
      </c>
    </row>
    <row r="413" spans="1:4" s="309" customFormat="1" ht="19.5" customHeight="1">
      <c r="A413" s="329" t="s">
        <v>492</v>
      </c>
      <c r="B413" s="332">
        <v>495</v>
      </c>
      <c r="C413" s="332">
        <v>521</v>
      </c>
      <c r="D413" s="332">
        <v>513</v>
      </c>
    </row>
    <row r="414" spans="1:4" s="309" customFormat="1" ht="19.5" customHeight="1">
      <c r="A414" s="329" t="s">
        <v>493</v>
      </c>
      <c r="B414" s="332">
        <v>25</v>
      </c>
      <c r="C414" s="332">
        <v>25</v>
      </c>
      <c r="D414" s="332">
        <v>25</v>
      </c>
    </row>
    <row r="415" spans="1:4" s="309" customFormat="1" ht="19.5" customHeight="1">
      <c r="A415" s="329" t="s">
        <v>494</v>
      </c>
      <c r="B415" s="92"/>
      <c r="C415" s="332">
        <v>155</v>
      </c>
      <c r="D415" s="332">
        <v>95</v>
      </c>
    </row>
    <row r="416" spans="1:4" s="309" customFormat="1" ht="19.5" customHeight="1">
      <c r="A416" s="329" t="s">
        <v>495</v>
      </c>
      <c r="B416" s="92"/>
      <c r="C416" s="332">
        <v>1717</v>
      </c>
      <c r="D416" s="332">
        <v>1356</v>
      </c>
    </row>
    <row r="417" spans="1:4" s="309" customFormat="1" ht="19.5" customHeight="1">
      <c r="A417" s="329" t="s">
        <v>496</v>
      </c>
      <c r="B417" s="332"/>
      <c r="C417" s="332">
        <v>138</v>
      </c>
      <c r="D417" s="332">
        <v>132</v>
      </c>
    </row>
    <row r="418" spans="1:4" s="309" customFormat="1" ht="19.5" customHeight="1">
      <c r="A418" s="329" t="s">
        <v>497</v>
      </c>
      <c r="B418" s="332">
        <v>3764</v>
      </c>
      <c r="C418" s="332">
        <v>15800</v>
      </c>
      <c r="D418" s="332">
        <v>15796</v>
      </c>
    </row>
    <row r="419" spans="1:4" s="309" customFormat="1" ht="19.5" customHeight="1">
      <c r="A419" s="329" t="s">
        <v>498</v>
      </c>
      <c r="B419" s="332">
        <v>87</v>
      </c>
      <c r="C419" s="332">
        <v>8159</v>
      </c>
      <c r="D419" s="332">
        <v>7893</v>
      </c>
    </row>
    <row r="420" spans="1:4" s="309" customFormat="1" ht="19.5" customHeight="1">
      <c r="A420" s="329" t="s">
        <v>499</v>
      </c>
      <c r="B420" s="332">
        <v>87</v>
      </c>
      <c r="C420" s="332">
        <v>8159</v>
      </c>
      <c r="D420" s="332">
        <v>7893</v>
      </c>
    </row>
    <row r="421" spans="1:4" s="309" customFormat="1" ht="19.5" customHeight="1">
      <c r="A421" s="329" t="s">
        <v>500</v>
      </c>
      <c r="B421" s="332"/>
      <c r="C421" s="332">
        <v>10</v>
      </c>
      <c r="D421" s="332">
        <v>10</v>
      </c>
    </row>
    <row r="422" spans="1:4" s="309" customFormat="1" ht="19.5" customHeight="1">
      <c r="A422" s="329" t="s">
        <v>501</v>
      </c>
      <c r="B422" s="332"/>
      <c r="C422" s="332">
        <v>10</v>
      </c>
      <c r="D422" s="332">
        <v>10</v>
      </c>
    </row>
    <row r="423" spans="1:4" s="309" customFormat="1" ht="19.5" customHeight="1">
      <c r="A423" s="329" t="s">
        <v>502</v>
      </c>
      <c r="B423" s="332"/>
      <c r="C423" s="332">
        <v>9</v>
      </c>
      <c r="D423" s="332">
        <v>9</v>
      </c>
    </row>
    <row r="424" spans="1:4" s="309" customFormat="1" ht="19.5" customHeight="1">
      <c r="A424" s="329" t="s">
        <v>503</v>
      </c>
      <c r="B424" s="332"/>
      <c r="C424" s="332">
        <v>9</v>
      </c>
      <c r="D424" s="332">
        <v>9</v>
      </c>
    </row>
    <row r="425" spans="1:4" s="309" customFormat="1" ht="19.5" customHeight="1">
      <c r="A425" s="329" t="s">
        <v>504</v>
      </c>
      <c r="B425" s="92"/>
      <c r="C425" s="332">
        <v>833</v>
      </c>
      <c r="D425" s="332">
        <v>2655</v>
      </c>
    </row>
    <row r="426" spans="1:4" s="309" customFormat="1" ht="19.5" customHeight="1">
      <c r="A426" s="329" t="s">
        <v>505</v>
      </c>
      <c r="B426" s="92"/>
      <c r="C426" s="332">
        <v>833</v>
      </c>
      <c r="D426" s="332">
        <v>2655</v>
      </c>
    </row>
    <row r="427" spans="1:4" s="309" customFormat="1" ht="19.5" customHeight="1">
      <c r="A427" s="327" t="s">
        <v>149</v>
      </c>
      <c r="B427" s="324">
        <f>B428+B434+B438+B440</f>
        <v>20076</v>
      </c>
      <c r="C427" s="324">
        <f>C428+C434+C438+C440</f>
        <v>19542</v>
      </c>
      <c r="D427" s="324">
        <f>D428+D434+D438+D440</f>
        <v>23300</v>
      </c>
    </row>
    <row r="428" spans="1:4" s="309" customFormat="1" ht="19.5" customHeight="1">
      <c r="A428" s="329" t="s">
        <v>506</v>
      </c>
      <c r="B428" s="332">
        <v>15856</v>
      </c>
      <c r="C428" s="332">
        <v>15388</v>
      </c>
      <c r="D428" s="332">
        <f>SUM(D429:D433)</f>
        <v>16785</v>
      </c>
    </row>
    <row r="429" spans="1:4" s="309" customFormat="1" ht="19.5" customHeight="1">
      <c r="A429" s="329" t="s">
        <v>178</v>
      </c>
      <c r="B429" s="332">
        <v>1452</v>
      </c>
      <c r="C429" s="332">
        <v>1777</v>
      </c>
      <c r="D429" s="332">
        <v>1765</v>
      </c>
    </row>
    <row r="430" spans="1:4" s="309" customFormat="1" ht="19.5" customHeight="1">
      <c r="A430" s="329" t="s">
        <v>179</v>
      </c>
      <c r="B430" s="332">
        <v>225</v>
      </c>
      <c r="C430" s="332">
        <v>225</v>
      </c>
      <c r="D430" s="332">
        <v>128</v>
      </c>
    </row>
    <row r="431" spans="1:4" s="309" customFormat="1" ht="19.5" customHeight="1">
      <c r="A431" s="329" t="s">
        <v>507</v>
      </c>
      <c r="B431" s="92"/>
      <c r="C431" s="332">
        <v>1</v>
      </c>
      <c r="D431" s="332">
        <v>1</v>
      </c>
    </row>
    <row r="432" spans="1:4" s="309" customFormat="1" ht="19.5" customHeight="1">
      <c r="A432" s="329" t="s">
        <v>508</v>
      </c>
      <c r="B432" s="332">
        <v>493</v>
      </c>
      <c r="C432" s="332">
        <v>649</v>
      </c>
      <c r="D432" s="332">
        <v>648</v>
      </c>
    </row>
    <row r="433" spans="1:4" s="309" customFormat="1" ht="19.5" customHeight="1">
      <c r="A433" s="329" t="s">
        <v>509</v>
      </c>
      <c r="B433" s="332">
        <v>13686</v>
      </c>
      <c r="C433" s="332">
        <v>12736</v>
      </c>
      <c r="D433" s="332">
        <v>14243</v>
      </c>
    </row>
    <row r="434" spans="1:4" s="309" customFormat="1" ht="19.5" customHeight="1">
      <c r="A434" s="329" t="s">
        <v>510</v>
      </c>
      <c r="B434" s="92"/>
      <c r="C434" s="332">
        <v>76</v>
      </c>
      <c r="D434" s="332">
        <f>SUM(D435:D437)</f>
        <v>2437</v>
      </c>
    </row>
    <row r="435" spans="1:4" s="309" customFormat="1" ht="19.5" customHeight="1">
      <c r="A435" s="329" t="s">
        <v>511</v>
      </c>
      <c r="B435" s="92"/>
      <c r="C435" s="332"/>
      <c r="D435" s="332">
        <v>3079</v>
      </c>
    </row>
    <row r="436" spans="1:4" s="309" customFormat="1" ht="19.5" customHeight="1">
      <c r="A436" s="329" t="s">
        <v>512</v>
      </c>
      <c r="B436" s="92"/>
      <c r="C436" s="332"/>
      <c r="D436" s="332">
        <v>-718</v>
      </c>
    </row>
    <row r="437" spans="1:4" s="309" customFormat="1" ht="19.5" customHeight="1">
      <c r="A437" s="329" t="s">
        <v>513</v>
      </c>
      <c r="B437" s="92"/>
      <c r="C437" s="332">
        <v>76</v>
      </c>
      <c r="D437" s="332">
        <v>76</v>
      </c>
    </row>
    <row r="438" spans="1:4" s="309" customFormat="1" ht="19.5" customHeight="1">
      <c r="A438" s="329" t="s">
        <v>514</v>
      </c>
      <c r="B438" s="92">
        <v>12</v>
      </c>
      <c r="C438" s="332">
        <v>12</v>
      </c>
      <c r="D438" s="332">
        <v>12</v>
      </c>
    </row>
    <row r="439" spans="1:4" s="309" customFormat="1" ht="19.5" customHeight="1">
      <c r="A439" s="329" t="s">
        <v>515</v>
      </c>
      <c r="B439" s="92">
        <v>12</v>
      </c>
      <c r="C439" s="332">
        <v>12</v>
      </c>
      <c r="D439" s="332">
        <v>12</v>
      </c>
    </row>
    <row r="440" spans="1:4" s="309" customFormat="1" ht="19.5" customHeight="1">
      <c r="A440" s="329" t="s">
        <v>516</v>
      </c>
      <c r="B440" s="332">
        <v>4208</v>
      </c>
      <c r="C440" s="332">
        <v>4066</v>
      </c>
      <c r="D440" s="332">
        <f>SUM(D441:D442)</f>
        <v>4066</v>
      </c>
    </row>
    <row r="441" spans="1:4" s="309" customFormat="1" ht="19.5" customHeight="1">
      <c r="A441" s="329" t="s">
        <v>517</v>
      </c>
      <c r="B441" s="332">
        <v>4168</v>
      </c>
      <c r="C441" s="332">
        <v>3915</v>
      </c>
      <c r="D441" s="332">
        <v>3915</v>
      </c>
    </row>
    <row r="442" spans="1:4" s="309" customFormat="1" ht="19.5" customHeight="1">
      <c r="A442" s="329" t="s">
        <v>518</v>
      </c>
      <c r="B442" s="332">
        <v>40</v>
      </c>
      <c r="C442" s="332">
        <v>151</v>
      </c>
      <c r="D442" s="332">
        <v>151</v>
      </c>
    </row>
    <row r="443" spans="1:4" s="309" customFormat="1" ht="19.5" customHeight="1">
      <c r="A443" s="327" t="s">
        <v>150</v>
      </c>
      <c r="B443" s="324">
        <f>B444+B447+B450</f>
        <v>11932</v>
      </c>
      <c r="C443" s="324">
        <f>C444+C447+C450</f>
        <v>10484</v>
      </c>
      <c r="D443" s="324">
        <f>D444+D447+D450</f>
        <v>9845</v>
      </c>
    </row>
    <row r="444" spans="1:4" s="309" customFormat="1" ht="19.5" customHeight="1">
      <c r="A444" s="329" t="s">
        <v>519</v>
      </c>
      <c r="B444" s="332">
        <v>1252</v>
      </c>
      <c r="C444" s="332">
        <v>1446</v>
      </c>
      <c r="D444" s="332">
        <v>846</v>
      </c>
    </row>
    <row r="445" spans="1:4" s="309" customFormat="1" ht="19.5" customHeight="1">
      <c r="A445" s="329" t="s">
        <v>520</v>
      </c>
      <c r="B445" s="332">
        <v>1155</v>
      </c>
      <c r="C445" s="332">
        <v>1155</v>
      </c>
      <c r="D445" s="332">
        <v>20</v>
      </c>
    </row>
    <row r="446" spans="1:4" s="309" customFormat="1" ht="19.5" customHeight="1">
      <c r="A446" s="329" t="s">
        <v>521</v>
      </c>
      <c r="B446" s="332">
        <v>97</v>
      </c>
      <c r="C446" s="332">
        <v>291</v>
      </c>
      <c r="D446" s="332">
        <v>826</v>
      </c>
    </row>
    <row r="447" spans="1:4" s="309" customFormat="1" ht="19.5" customHeight="1">
      <c r="A447" s="329" t="s">
        <v>522</v>
      </c>
      <c r="B447" s="332">
        <v>10680</v>
      </c>
      <c r="C447" s="332">
        <v>9023</v>
      </c>
      <c r="D447" s="332">
        <f>SUM(D448:D449)</f>
        <v>8675</v>
      </c>
    </row>
    <row r="448" spans="1:4" s="309" customFormat="1" ht="19.5" customHeight="1">
      <c r="A448" s="329" t="s">
        <v>523</v>
      </c>
      <c r="B448" s="332"/>
      <c r="C448" s="332">
        <v>18</v>
      </c>
      <c r="D448" s="332">
        <v>18</v>
      </c>
    </row>
    <row r="449" spans="1:4" s="309" customFormat="1" ht="19.5" customHeight="1">
      <c r="A449" s="329" t="s">
        <v>524</v>
      </c>
      <c r="B449" s="332">
        <v>10680</v>
      </c>
      <c r="C449" s="332">
        <v>9005</v>
      </c>
      <c r="D449" s="332">
        <v>8657</v>
      </c>
    </row>
    <row r="450" spans="1:4" s="309" customFormat="1" ht="19.5" customHeight="1">
      <c r="A450" s="329" t="s">
        <v>525</v>
      </c>
      <c r="B450" s="92"/>
      <c r="C450" s="332">
        <v>15</v>
      </c>
      <c r="D450" s="332">
        <v>324</v>
      </c>
    </row>
    <row r="451" spans="1:4" s="309" customFormat="1" ht="19.5" customHeight="1">
      <c r="A451" s="329" t="s">
        <v>526</v>
      </c>
      <c r="B451" s="92"/>
      <c r="C451" s="332">
        <v>15</v>
      </c>
      <c r="D451" s="332">
        <v>324</v>
      </c>
    </row>
    <row r="452" spans="1:4" s="309" customFormat="1" ht="19.5" customHeight="1">
      <c r="A452" s="327" t="s">
        <v>151</v>
      </c>
      <c r="B452" s="324">
        <f>B453+B456</f>
        <v>450</v>
      </c>
      <c r="C452" s="324">
        <f>C453+C456</f>
        <v>876</v>
      </c>
      <c r="D452" s="324">
        <f>D453+D456</f>
        <v>705</v>
      </c>
    </row>
    <row r="453" spans="1:4" s="309" customFormat="1" ht="19.5" customHeight="1">
      <c r="A453" s="329" t="s">
        <v>527</v>
      </c>
      <c r="B453" s="332">
        <v>450</v>
      </c>
      <c r="C453" s="332">
        <v>549</v>
      </c>
      <c r="D453" s="332">
        <f>SUM(D454:D455)</f>
        <v>548</v>
      </c>
    </row>
    <row r="454" spans="1:4" s="309" customFormat="1" ht="19.5" customHeight="1">
      <c r="A454" s="329" t="s">
        <v>178</v>
      </c>
      <c r="B454" s="332">
        <v>446</v>
      </c>
      <c r="C454" s="332">
        <v>545</v>
      </c>
      <c r="D454" s="332">
        <v>544</v>
      </c>
    </row>
    <row r="455" spans="1:4" s="309" customFormat="1" ht="19.5" customHeight="1">
      <c r="A455" s="329" t="s">
        <v>179</v>
      </c>
      <c r="B455" s="332">
        <v>4</v>
      </c>
      <c r="C455" s="332">
        <v>4</v>
      </c>
      <c r="D455" s="332">
        <v>4</v>
      </c>
    </row>
    <row r="456" spans="1:4" s="309" customFormat="1" ht="19.5" customHeight="1">
      <c r="A456" s="329" t="s">
        <v>528</v>
      </c>
      <c r="B456" s="92"/>
      <c r="C456" s="332">
        <v>327</v>
      </c>
      <c r="D456" s="332">
        <v>157</v>
      </c>
    </row>
    <row r="457" spans="1:4" s="309" customFormat="1" ht="19.5" customHeight="1">
      <c r="A457" s="329" t="s">
        <v>529</v>
      </c>
      <c r="B457" s="92"/>
      <c r="C457" s="332">
        <v>327</v>
      </c>
      <c r="D457" s="332">
        <v>157</v>
      </c>
    </row>
    <row r="458" spans="1:4" s="309" customFormat="1" ht="19.5" customHeight="1">
      <c r="A458" s="327" t="s">
        <v>530</v>
      </c>
      <c r="B458" s="324">
        <f>B459+B469</f>
        <v>7982</v>
      </c>
      <c r="C458" s="324">
        <f>C459+C469</f>
        <v>9617</v>
      </c>
      <c r="D458" s="324">
        <f>D459+D469</f>
        <v>9556</v>
      </c>
    </row>
    <row r="459" spans="1:4" s="309" customFormat="1" ht="19.5" customHeight="1">
      <c r="A459" s="329" t="s">
        <v>531</v>
      </c>
      <c r="B459" s="332">
        <v>7201</v>
      </c>
      <c r="C459" s="332">
        <v>8750</v>
      </c>
      <c r="D459" s="332">
        <f>SUM(D460:D468)</f>
        <v>8717</v>
      </c>
    </row>
    <row r="460" spans="1:4" s="309" customFormat="1" ht="19.5" customHeight="1">
      <c r="A460" s="329" t="s">
        <v>178</v>
      </c>
      <c r="B460" s="332">
        <v>3353</v>
      </c>
      <c r="C460" s="332">
        <v>3768</v>
      </c>
      <c r="D460" s="332">
        <v>3735</v>
      </c>
    </row>
    <row r="461" spans="1:4" s="309" customFormat="1" ht="19.5" customHeight="1">
      <c r="A461" s="329" t="s">
        <v>179</v>
      </c>
      <c r="B461" s="332">
        <v>103</v>
      </c>
      <c r="C461" s="332">
        <v>224</v>
      </c>
      <c r="D461" s="332">
        <v>218</v>
      </c>
    </row>
    <row r="462" spans="1:4" s="309" customFormat="1" ht="19.5" customHeight="1">
      <c r="A462" s="329" t="s">
        <v>532</v>
      </c>
      <c r="B462" s="332">
        <v>80</v>
      </c>
      <c r="C462" s="332">
        <v>80</v>
      </c>
      <c r="D462" s="332">
        <v>79</v>
      </c>
    </row>
    <row r="463" spans="1:4" s="309" customFormat="1" ht="19.5" customHeight="1">
      <c r="A463" s="329" t="s">
        <v>533</v>
      </c>
      <c r="B463" s="332"/>
      <c r="C463" s="332">
        <v>198</v>
      </c>
      <c r="D463" s="332">
        <v>198</v>
      </c>
    </row>
    <row r="464" spans="1:4" s="309" customFormat="1" ht="19.5" customHeight="1">
      <c r="A464" s="329" t="s">
        <v>534</v>
      </c>
      <c r="B464" s="332"/>
      <c r="C464" s="332">
        <v>434</v>
      </c>
      <c r="D464" s="332">
        <v>434</v>
      </c>
    </row>
    <row r="465" spans="1:4" s="309" customFormat="1" ht="19.5" customHeight="1">
      <c r="A465" s="329" t="s">
        <v>535</v>
      </c>
      <c r="B465" s="92"/>
      <c r="C465" s="332">
        <v>523</v>
      </c>
      <c r="D465" s="332">
        <v>523</v>
      </c>
    </row>
    <row r="466" spans="1:4" s="309" customFormat="1" ht="19.5" customHeight="1">
      <c r="A466" s="329" t="s">
        <v>536</v>
      </c>
      <c r="B466" s="332">
        <v>8</v>
      </c>
      <c r="C466" s="332">
        <v>8</v>
      </c>
      <c r="D466" s="332">
        <v>48</v>
      </c>
    </row>
    <row r="467" spans="1:4" s="309" customFormat="1" ht="19.5" customHeight="1">
      <c r="A467" s="329" t="s">
        <v>186</v>
      </c>
      <c r="B467" s="332">
        <v>1358</v>
      </c>
      <c r="C467" s="332">
        <v>1669</v>
      </c>
      <c r="D467" s="332">
        <v>1636</v>
      </c>
    </row>
    <row r="468" spans="1:4" s="309" customFormat="1" ht="19.5" customHeight="1">
      <c r="A468" s="329" t="s">
        <v>537</v>
      </c>
      <c r="B468" s="332">
        <v>2299</v>
      </c>
      <c r="C468" s="332">
        <v>1846</v>
      </c>
      <c r="D468" s="332">
        <v>1846</v>
      </c>
    </row>
    <row r="469" spans="1:4" s="309" customFormat="1" ht="19.5" customHeight="1">
      <c r="A469" s="329" t="s">
        <v>538</v>
      </c>
      <c r="B469" s="332">
        <v>781</v>
      </c>
      <c r="C469" s="332">
        <v>867</v>
      </c>
      <c r="D469" s="332">
        <f>SUM(D470:D475)</f>
        <v>839</v>
      </c>
    </row>
    <row r="470" spans="1:4" s="309" customFormat="1" ht="19.5" customHeight="1">
      <c r="A470" s="329" t="s">
        <v>178</v>
      </c>
      <c r="B470" s="332">
        <v>237</v>
      </c>
      <c r="C470" s="332">
        <v>286</v>
      </c>
      <c r="D470" s="332">
        <v>258</v>
      </c>
    </row>
    <row r="471" spans="1:4" s="309" customFormat="1" ht="19.5" customHeight="1">
      <c r="A471" s="329" t="s">
        <v>539</v>
      </c>
      <c r="B471" s="332">
        <v>115</v>
      </c>
      <c r="C471" s="332">
        <v>152</v>
      </c>
      <c r="D471" s="332">
        <v>152</v>
      </c>
    </row>
    <row r="472" spans="1:4" s="309" customFormat="1" ht="19.5" customHeight="1">
      <c r="A472" s="329" t="s">
        <v>540</v>
      </c>
      <c r="B472" s="332">
        <v>142</v>
      </c>
      <c r="C472" s="332">
        <v>142</v>
      </c>
      <c r="D472" s="332">
        <v>142</v>
      </c>
    </row>
    <row r="473" spans="1:4" s="309" customFormat="1" ht="19.5" customHeight="1">
      <c r="A473" s="329" t="s">
        <v>541</v>
      </c>
      <c r="B473" s="332">
        <v>40</v>
      </c>
      <c r="C473" s="332">
        <v>40</v>
      </c>
      <c r="D473" s="332">
        <v>40</v>
      </c>
    </row>
    <row r="474" spans="1:4" s="309" customFormat="1" ht="19.5" customHeight="1">
      <c r="A474" s="329" t="s">
        <v>542</v>
      </c>
      <c r="B474" s="332">
        <v>197</v>
      </c>
      <c r="C474" s="332">
        <v>197</v>
      </c>
      <c r="D474" s="332">
        <v>197</v>
      </c>
    </row>
    <row r="475" spans="1:4" s="309" customFormat="1" ht="19.5" customHeight="1">
      <c r="A475" s="329" t="s">
        <v>543</v>
      </c>
      <c r="B475" s="332">
        <v>50</v>
      </c>
      <c r="C475" s="332">
        <v>50</v>
      </c>
      <c r="D475" s="332">
        <v>50</v>
      </c>
    </row>
    <row r="476" spans="1:4" s="309" customFormat="1" ht="19.5" customHeight="1">
      <c r="A476" s="327" t="s">
        <v>544</v>
      </c>
      <c r="B476" s="324">
        <f>B477+B479</f>
        <v>14168</v>
      </c>
      <c r="C476" s="324">
        <f>C477+C479</f>
        <v>16719</v>
      </c>
      <c r="D476" s="324">
        <f>D477+D479</f>
        <v>16449</v>
      </c>
    </row>
    <row r="477" spans="1:4" s="309" customFormat="1" ht="19.5" customHeight="1">
      <c r="A477" s="329" t="s">
        <v>545</v>
      </c>
      <c r="B477" s="332">
        <v>1330</v>
      </c>
      <c r="C477" s="332">
        <v>1330</v>
      </c>
      <c r="D477" s="332">
        <v>1106</v>
      </c>
    </row>
    <row r="478" spans="1:4" s="309" customFormat="1" ht="19.5" customHeight="1">
      <c r="A478" s="329" t="s">
        <v>546</v>
      </c>
      <c r="B478" s="332">
        <v>1330</v>
      </c>
      <c r="C478" s="332">
        <v>1330</v>
      </c>
      <c r="D478" s="332">
        <v>1106</v>
      </c>
    </row>
    <row r="479" spans="1:4" s="309" customFormat="1" ht="19.5" customHeight="1">
      <c r="A479" s="329" t="s">
        <v>547</v>
      </c>
      <c r="B479" s="332">
        <v>12838</v>
      </c>
      <c r="C479" s="332">
        <v>15389</v>
      </c>
      <c r="D479" s="332">
        <f>SUM(D480:D481)</f>
        <v>15343</v>
      </c>
    </row>
    <row r="480" spans="1:4" s="309" customFormat="1" ht="19.5" customHeight="1">
      <c r="A480" s="329" t="s">
        <v>548</v>
      </c>
      <c r="B480" s="332">
        <v>12838</v>
      </c>
      <c r="C480" s="332">
        <v>15031</v>
      </c>
      <c r="D480" s="332">
        <v>14985</v>
      </c>
    </row>
    <row r="481" spans="1:4" s="309" customFormat="1" ht="19.5" customHeight="1">
      <c r="A481" s="329" t="s">
        <v>549</v>
      </c>
      <c r="B481" s="332"/>
      <c r="C481" s="332">
        <v>358</v>
      </c>
      <c r="D481" s="332">
        <v>358</v>
      </c>
    </row>
    <row r="482" spans="1:4" s="309" customFormat="1" ht="19.5" customHeight="1">
      <c r="A482" s="327" t="s">
        <v>550</v>
      </c>
      <c r="B482" s="324">
        <f>B483+B487</f>
        <v>2004</v>
      </c>
      <c r="C482" s="324">
        <f>C483+C487</f>
        <v>3178</v>
      </c>
      <c r="D482" s="324">
        <f>D483+D487</f>
        <v>3590</v>
      </c>
    </row>
    <row r="483" spans="1:4" s="309" customFormat="1" ht="19.5" customHeight="1">
      <c r="A483" s="329" t="s">
        <v>551</v>
      </c>
      <c r="B483" s="332">
        <v>2004</v>
      </c>
      <c r="C483" s="332">
        <v>2025</v>
      </c>
      <c r="D483" s="332">
        <f>SUM(D484:D486)</f>
        <v>2011</v>
      </c>
    </row>
    <row r="484" spans="1:4" s="309" customFormat="1" ht="19.5" customHeight="1">
      <c r="A484" s="329" t="s">
        <v>178</v>
      </c>
      <c r="B484" s="332">
        <v>170</v>
      </c>
      <c r="C484" s="332">
        <v>186</v>
      </c>
      <c r="D484" s="332">
        <v>186</v>
      </c>
    </row>
    <row r="485" spans="1:4" s="309" customFormat="1" ht="19.5" customHeight="1">
      <c r="A485" s="329" t="s">
        <v>179</v>
      </c>
      <c r="B485" s="332">
        <v>53</v>
      </c>
      <c r="C485" s="332">
        <v>58</v>
      </c>
      <c r="D485" s="332">
        <v>59</v>
      </c>
    </row>
    <row r="486" spans="1:4" s="309" customFormat="1" ht="19.5" customHeight="1">
      <c r="A486" s="329" t="s">
        <v>552</v>
      </c>
      <c r="B486" s="332">
        <v>1781</v>
      </c>
      <c r="C486" s="332">
        <v>1781</v>
      </c>
      <c r="D486" s="332">
        <v>1766</v>
      </c>
    </row>
    <row r="487" spans="1:4" s="309" customFormat="1" ht="19.5" customHeight="1">
      <c r="A487" s="329" t="s">
        <v>553</v>
      </c>
      <c r="B487" s="332">
        <v>0</v>
      </c>
      <c r="C487" s="332">
        <v>1153</v>
      </c>
      <c r="D487" s="332">
        <v>1579</v>
      </c>
    </row>
    <row r="488" spans="1:4" s="309" customFormat="1" ht="19.5" customHeight="1">
      <c r="A488" s="329" t="s">
        <v>554</v>
      </c>
      <c r="B488" s="332">
        <v>0</v>
      </c>
      <c r="C488" s="332">
        <v>1153</v>
      </c>
      <c r="D488" s="332">
        <v>1579</v>
      </c>
    </row>
    <row r="489" spans="1:4" s="309" customFormat="1" ht="19.5" customHeight="1">
      <c r="A489" s="327" t="s">
        <v>555</v>
      </c>
      <c r="B489" s="324">
        <f>B490+B496+B501</f>
        <v>6555</v>
      </c>
      <c r="C489" s="324">
        <f>C490+C496+C501</f>
        <v>7024</v>
      </c>
      <c r="D489" s="324">
        <f>D490+D496+D501</f>
        <v>9606</v>
      </c>
    </row>
    <row r="490" spans="1:4" s="309" customFormat="1" ht="19.5" customHeight="1">
      <c r="A490" s="329" t="s">
        <v>556</v>
      </c>
      <c r="B490" s="332">
        <v>1968</v>
      </c>
      <c r="C490" s="332">
        <v>2448</v>
      </c>
      <c r="D490" s="332">
        <f>SUM(D491:D495)</f>
        <v>2418</v>
      </c>
    </row>
    <row r="491" spans="1:4" s="309" customFormat="1" ht="19.5" customHeight="1">
      <c r="A491" s="329" t="s">
        <v>557</v>
      </c>
      <c r="B491" s="332">
        <v>628</v>
      </c>
      <c r="C491" s="332">
        <v>946</v>
      </c>
      <c r="D491" s="332">
        <v>939</v>
      </c>
    </row>
    <row r="492" spans="1:4" s="309" customFormat="1" ht="19.5" customHeight="1">
      <c r="A492" s="329" t="s">
        <v>558</v>
      </c>
      <c r="B492" s="332">
        <v>83</v>
      </c>
      <c r="C492" s="332">
        <v>110</v>
      </c>
      <c r="D492" s="332">
        <v>105</v>
      </c>
    </row>
    <row r="493" spans="1:4" s="309" customFormat="1" ht="19.5" customHeight="1">
      <c r="A493" s="329" t="s">
        <v>559</v>
      </c>
      <c r="B493" s="332">
        <v>1051</v>
      </c>
      <c r="C493" s="332">
        <v>1148</v>
      </c>
      <c r="D493" s="332">
        <v>1135</v>
      </c>
    </row>
    <row r="494" spans="1:4" s="309" customFormat="1" ht="19.5" customHeight="1">
      <c r="A494" s="329" t="s">
        <v>560</v>
      </c>
      <c r="B494" s="332">
        <v>196</v>
      </c>
      <c r="C494" s="332">
        <v>234</v>
      </c>
      <c r="D494" s="332">
        <v>229</v>
      </c>
    </row>
    <row r="495" spans="1:4" s="309" customFormat="1" ht="19.5" customHeight="1">
      <c r="A495" s="329" t="s">
        <v>561</v>
      </c>
      <c r="B495" s="332">
        <v>10</v>
      </c>
      <c r="C495" s="332">
        <v>10</v>
      </c>
      <c r="D495" s="332">
        <v>10</v>
      </c>
    </row>
    <row r="496" spans="1:4" s="309" customFormat="1" ht="19.5" customHeight="1">
      <c r="A496" s="329" t="s">
        <v>562</v>
      </c>
      <c r="B496" s="332">
        <v>4587</v>
      </c>
      <c r="C496" s="332">
        <v>4376</v>
      </c>
      <c r="D496" s="332">
        <f>SUM(D497:D500)</f>
        <v>4369</v>
      </c>
    </row>
    <row r="497" spans="1:4" s="309" customFormat="1" ht="19.5" customHeight="1">
      <c r="A497" s="329" t="s">
        <v>557</v>
      </c>
      <c r="B497" s="332">
        <v>2293</v>
      </c>
      <c r="C497" s="332">
        <v>2413</v>
      </c>
      <c r="D497" s="332">
        <v>2413</v>
      </c>
    </row>
    <row r="498" spans="1:4" s="309" customFormat="1" ht="19.5" customHeight="1">
      <c r="A498" s="329" t="s">
        <v>558</v>
      </c>
      <c r="B498" s="332">
        <v>836</v>
      </c>
      <c r="C498" s="332">
        <v>667</v>
      </c>
      <c r="D498" s="332">
        <v>666</v>
      </c>
    </row>
    <row r="499" spans="1:4" s="309" customFormat="1" ht="19.5" customHeight="1">
      <c r="A499" s="329" t="s">
        <v>563</v>
      </c>
      <c r="B499" s="332">
        <v>600</v>
      </c>
      <c r="C499" s="332">
        <v>600</v>
      </c>
      <c r="D499" s="332">
        <v>600</v>
      </c>
    </row>
    <row r="500" spans="1:4" s="309" customFormat="1" ht="19.5" customHeight="1">
      <c r="A500" s="329" t="s">
        <v>564</v>
      </c>
      <c r="B500" s="332">
        <v>858</v>
      </c>
      <c r="C500" s="332">
        <v>696</v>
      </c>
      <c r="D500" s="332">
        <v>690</v>
      </c>
    </row>
    <row r="501" spans="1:4" s="309" customFormat="1" ht="19.5" customHeight="1">
      <c r="A501" s="329" t="s">
        <v>565</v>
      </c>
      <c r="B501" s="332"/>
      <c r="C501" s="332">
        <v>200</v>
      </c>
      <c r="D501" s="332">
        <f>SUM(D502:D503)</f>
        <v>2819</v>
      </c>
    </row>
    <row r="502" spans="1:4" s="309" customFormat="1" ht="19.5" customHeight="1">
      <c r="A502" s="329" t="s">
        <v>566</v>
      </c>
      <c r="B502" s="332"/>
      <c r="C502" s="332"/>
      <c r="D502" s="332">
        <v>2633</v>
      </c>
    </row>
    <row r="503" spans="1:4" s="309" customFormat="1" ht="19.5" customHeight="1">
      <c r="A503" s="329" t="s">
        <v>567</v>
      </c>
      <c r="B503" s="332"/>
      <c r="C503" s="332">
        <v>200</v>
      </c>
      <c r="D503" s="332">
        <v>186</v>
      </c>
    </row>
    <row r="504" spans="1:4" s="309" customFormat="1" ht="19.5" customHeight="1">
      <c r="A504" s="327" t="s">
        <v>568</v>
      </c>
      <c r="B504" s="324">
        <v>7792</v>
      </c>
      <c r="C504" s="324">
        <v>7423</v>
      </c>
      <c r="D504" s="92"/>
    </row>
    <row r="505" spans="1:4" s="309" customFormat="1" ht="19.5" customHeight="1">
      <c r="A505" s="327" t="s">
        <v>569</v>
      </c>
      <c r="B505" s="324">
        <v>20204</v>
      </c>
      <c r="C505" s="324">
        <v>12330</v>
      </c>
      <c r="D505" s="324">
        <v>704</v>
      </c>
    </row>
    <row r="506" spans="1:4" s="309" customFormat="1" ht="19.5" customHeight="1">
      <c r="A506" s="329" t="s">
        <v>570</v>
      </c>
      <c r="B506" s="332">
        <v>20204</v>
      </c>
      <c r="C506" s="332">
        <v>12330</v>
      </c>
      <c r="D506" s="332">
        <v>704</v>
      </c>
    </row>
    <row r="507" spans="1:4" s="309" customFormat="1" ht="19.5" customHeight="1">
      <c r="A507" s="329" t="s">
        <v>571</v>
      </c>
      <c r="B507" s="332">
        <v>20204</v>
      </c>
      <c r="C507" s="332">
        <v>12330</v>
      </c>
      <c r="D507" s="332">
        <v>704</v>
      </c>
    </row>
    <row r="508" spans="1:4" s="309" customFormat="1" ht="19.5" customHeight="1">
      <c r="A508" s="327" t="s">
        <v>572</v>
      </c>
      <c r="B508" s="324">
        <v>1073</v>
      </c>
      <c r="C508" s="324">
        <v>1336</v>
      </c>
      <c r="D508" s="324">
        <v>1336</v>
      </c>
    </row>
    <row r="509" spans="1:4" s="309" customFormat="1" ht="19.5" customHeight="1">
      <c r="A509" s="329" t="s">
        <v>573</v>
      </c>
      <c r="B509" s="332">
        <v>1073</v>
      </c>
      <c r="C509" s="332">
        <v>1336</v>
      </c>
      <c r="D509" s="332">
        <v>1336</v>
      </c>
    </row>
    <row r="510" spans="1:4" s="309" customFormat="1" ht="19.5" customHeight="1">
      <c r="A510" s="329" t="s">
        <v>574</v>
      </c>
      <c r="B510" s="332">
        <v>1073</v>
      </c>
      <c r="C510" s="332">
        <v>1336</v>
      </c>
      <c r="D510" s="332">
        <v>1336</v>
      </c>
    </row>
    <row r="511" spans="1:4" s="309" customFormat="1" ht="19.5" customHeight="1">
      <c r="A511" s="327" t="s">
        <v>575</v>
      </c>
      <c r="B511" s="90"/>
      <c r="C511" s="90">
        <v>11</v>
      </c>
      <c r="D511" s="90">
        <v>11</v>
      </c>
    </row>
    <row r="512" spans="1:4" s="309" customFormat="1" ht="19.5" customHeight="1">
      <c r="A512" s="329" t="s">
        <v>576</v>
      </c>
      <c r="B512" s="92"/>
      <c r="C512" s="92">
        <v>11</v>
      </c>
      <c r="D512" s="92">
        <v>11</v>
      </c>
    </row>
    <row r="513" spans="1:4" ht="19.5" customHeight="1">
      <c r="A513" s="336"/>
      <c r="B513" s="336"/>
      <c r="C513" s="336"/>
      <c r="D513" s="336"/>
    </row>
    <row r="514" spans="1:4" ht="19.5" customHeight="1">
      <c r="A514" s="337"/>
      <c r="B514" s="337"/>
      <c r="C514" s="337"/>
      <c r="D514" s="337"/>
    </row>
    <row r="515" spans="1:4" s="310" customFormat="1" ht="19.5" customHeight="1">
      <c r="A515" s="338"/>
      <c r="B515" s="339"/>
      <c r="C515" s="339"/>
      <c r="D515" s="339"/>
    </row>
    <row r="516" spans="1:8" s="310" customFormat="1" ht="19.5" customHeight="1">
      <c r="A516" s="340"/>
      <c r="B516" s="341"/>
      <c r="C516" s="341"/>
      <c r="D516" s="341"/>
      <c r="H516" s="342"/>
    </row>
    <row r="517" spans="1:4" s="311" customFormat="1" ht="26.25" customHeight="1">
      <c r="A517" s="340"/>
      <c r="B517" s="341"/>
      <c r="C517" s="341"/>
      <c r="D517" s="341"/>
    </row>
  </sheetData>
  <sheetProtection/>
  <mergeCells count="5">
    <mergeCell ref="A2:D2"/>
    <mergeCell ref="A513:D513"/>
    <mergeCell ref="A514:D514"/>
    <mergeCell ref="A516:D516"/>
    <mergeCell ref="A517:D517"/>
  </mergeCells>
  <printOptions horizontalCentered="1"/>
  <pageMargins left="0.55" right="0.55" top="0.71" bottom="0.7900000000000001" header="0.51" footer="0.65"/>
  <pageSetup horizontalDpi="600" verticalDpi="600" orientation="portrait" paperSize="9"/>
  <headerFooter alignWithMargins="0">
    <oddHeader>&amp;R表4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70"/>
  <sheetViews>
    <sheetView showZeros="0" view="pageBreakPreview" zoomScaleSheetLayoutView="100" workbookViewId="0" topLeftCell="A52">
      <selection activeCell="D61" sqref="D61"/>
    </sheetView>
  </sheetViews>
  <sheetFormatPr defaultColWidth="9.00390625" defaultRowHeight="30" customHeight="1"/>
  <cols>
    <col min="1" max="1" width="40.625" style="299" customWidth="1"/>
    <col min="2" max="2" width="33.125" style="300" customWidth="1"/>
    <col min="3" max="32" width="9.00390625" style="299" customWidth="1"/>
    <col min="33" max="224" width="8.75390625" style="299" customWidth="1"/>
    <col min="225" max="244" width="9.00390625" style="299" customWidth="1"/>
    <col min="245" max="245" width="37.625" style="299" customWidth="1"/>
    <col min="246" max="246" width="23.875" style="299" customWidth="1"/>
    <col min="247" max="247" width="21.375" style="299" customWidth="1"/>
    <col min="248" max="16384" width="9.00390625" style="299" customWidth="1"/>
  </cols>
  <sheetData>
    <row r="1" spans="1:2" ht="14.25" customHeight="1">
      <c r="A1" s="168"/>
      <c r="B1" s="301" t="s">
        <v>577</v>
      </c>
    </row>
    <row r="2" spans="1:2" ht="39.75" customHeight="1">
      <c r="A2" s="220" t="s">
        <v>578</v>
      </c>
      <c r="B2" s="221"/>
    </row>
    <row r="3" spans="1:2" ht="18" customHeight="1">
      <c r="A3" s="171"/>
      <c r="B3" s="302" t="s">
        <v>42</v>
      </c>
    </row>
    <row r="4" spans="1:2" ht="18" customHeight="1">
      <c r="A4" s="173" t="s">
        <v>579</v>
      </c>
      <c r="B4" s="303" t="s">
        <v>46</v>
      </c>
    </row>
    <row r="5" spans="1:2" s="298" customFormat="1" ht="18" customHeight="1">
      <c r="A5" s="181" t="s">
        <v>176</v>
      </c>
      <c r="B5" s="304">
        <f>B6+B11+B22+B30+B37+B41+B44+B48+B51+B57+B60+B65</f>
        <v>868347</v>
      </c>
    </row>
    <row r="6" spans="1:2" s="298" customFormat="1" ht="18" customHeight="1">
      <c r="A6" s="177" t="s">
        <v>580</v>
      </c>
      <c r="B6" s="305">
        <v>161687</v>
      </c>
    </row>
    <row r="7" spans="1:2" s="298" customFormat="1" ht="18" customHeight="1">
      <c r="A7" s="177" t="s">
        <v>581</v>
      </c>
      <c r="B7" s="305">
        <v>76411</v>
      </c>
    </row>
    <row r="8" spans="1:2" s="298" customFormat="1" ht="18" customHeight="1">
      <c r="A8" s="177" t="s">
        <v>582</v>
      </c>
      <c r="B8" s="305">
        <v>19842</v>
      </c>
    </row>
    <row r="9" spans="1:2" s="298" customFormat="1" ht="18" customHeight="1">
      <c r="A9" s="177" t="s">
        <v>583</v>
      </c>
      <c r="B9" s="305">
        <v>8964</v>
      </c>
    </row>
    <row r="10" spans="1:2" s="298" customFormat="1" ht="18" customHeight="1">
      <c r="A10" s="177" t="s">
        <v>584</v>
      </c>
      <c r="B10" s="305">
        <v>56470</v>
      </c>
    </row>
    <row r="11" spans="1:2" s="298" customFormat="1" ht="18" customHeight="1">
      <c r="A11" s="177" t="s">
        <v>585</v>
      </c>
      <c r="B11" s="305">
        <v>74973</v>
      </c>
    </row>
    <row r="12" spans="1:2" s="298" customFormat="1" ht="18" customHeight="1">
      <c r="A12" s="177" t="s">
        <v>586</v>
      </c>
      <c r="B12" s="305">
        <v>6127</v>
      </c>
    </row>
    <row r="13" spans="1:2" s="298" customFormat="1" ht="18" customHeight="1">
      <c r="A13" s="177" t="s">
        <v>587</v>
      </c>
      <c r="B13" s="305">
        <v>101</v>
      </c>
    </row>
    <row r="14" spans="1:2" s="298" customFormat="1" ht="18" customHeight="1">
      <c r="A14" s="177" t="s">
        <v>588</v>
      </c>
      <c r="B14" s="305">
        <v>564</v>
      </c>
    </row>
    <row r="15" spans="1:2" s="298" customFormat="1" ht="18" customHeight="1">
      <c r="A15" s="177" t="s">
        <v>589</v>
      </c>
      <c r="B15" s="305">
        <v>351</v>
      </c>
    </row>
    <row r="16" spans="1:2" s="298" customFormat="1" ht="18" customHeight="1">
      <c r="A16" s="177" t="s">
        <v>590</v>
      </c>
      <c r="B16" s="305">
        <v>7021</v>
      </c>
    </row>
    <row r="17" spans="1:2" s="298" customFormat="1" ht="18" customHeight="1">
      <c r="A17" s="177" t="s">
        <v>591</v>
      </c>
      <c r="B17" s="305">
        <v>185</v>
      </c>
    </row>
    <row r="18" spans="1:2" s="298" customFormat="1" ht="18" customHeight="1">
      <c r="A18" s="177" t="s">
        <v>592</v>
      </c>
      <c r="B18" s="305">
        <v>161</v>
      </c>
    </row>
    <row r="19" spans="1:2" s="298" customFormat="1" ht="18" customHeight="1">
      <c r="A19" s="177" t="s">
        <v>593</v>
      </c>
      <c r="B19" s="305">
        <v>690</v>
      </c>
    </row>
    <row r="20" spans="1:2" s="298" customFormat="1" ht="18" customHeight="1">
      <c r="A20" s="177" t="s">
        <v>594</v>
      </c>
      <c r="B20" s="305">
        <v>534</v>
      </c>
    </row>
    <row r="21" spans="1:2" s="298" customFormat="1" ht="18" customHeight="1">
      <c r="A21" s="177" t="s">
        <v>595</v>
      </c>
      <c r="B21" s="305">
        <v>59239</v>
      </c>
    </row>
    <row r="22" spans="1:2" s="298" customFormat="1" ht="18" customHeight="1">
      <c r="A22" s="177" t="s">
        <v>596</v>
      </c>
      <c r="B22" s="305">
        <v>123281</v>
      </c>
    </row>
    <row r="23" spans="1:2" s="298" customFormat="1" ht="18" customHeight="1">
      <c r="A23" s="177" t="s">
        <v>597</v>
      </c>
      <c r="B23" s="305">
        <v>1042</v>
      </c>
    </row>
    <row r="24" spans="1:2" s="298" customFormat="1" ht="18" customHeight="1">
      <c r="A24" s="177" t="s">
        <v>598</v>
      </c>
      <c r="B24" s="305">
        <v>7057</v>
      </c>
    </row>
    <row r="25" spans="1:2" s="298" customFormat="1" ht="18" customHeight="1">
      <c r="A25" s="177" t="s">
        <v>599</v>
      </c>
      <c r="B25" s="305">
        <v>177</v>
      </c>
    </row>
    <row r="26" spans="1:2" s="298" customFormat="1" ht="18" customHeight="1">
      <c r="A26" s="177" t="s">
        <v>600</v>
      </c>
      <c r="B26" s="305">
        <v>427</v>
      </c>
    </row>
    <row r="27" spans="1:2" s="298" customFormat="1" ht="18" customHeight="1">
      <c r="A27" s="177" t="s">
        <v>601</v>
      </c>
      <c r="B27" s="305">
        <v>1368</v>
      </c>
    </row>
    <row r="28" spans="1:2" s="298" customFormat="1" ht="18" customHeight="1">
      <c r="A28" s="177" t="s">
        <v>602</v>
      </c>
      <c r="B28" s="305">
        <v>3538</v>
      </c>
    </row>
    <row r="29" spans="1:2" s="298" customFormat="1" ht="18" customHeight="1">
      <c r="A29" s="177" t="s">
        <v>603</v>
      </c>
      <c r="B29" s="305">
        <v>109672</v>
      </c>
    </row>
    <row r="30" spans="1:2" s="298" customFormat="1" ht="18" customHeight="1">
      <c r="A30" s="177" t="s">
        <v>604</v>
      </c>
      <c r="B30" s="92"/>
    </row>
    <row r="31" spans="1:2" s="298" customFormat="1" ht="18" customHeight="1">
      <c r="A31" s="177" t="s">
        <v>597</v>
      </c>
      <c r="B31" s="92"/>
    </row>
    <row r="32" spans="1:2" s="298" customFormat="1" ht="18" customHeight="1">
      <c r="A32" s="177" t="s">
        <v>598</v>
      </c>
      <c r="B32" s="92"/>
    </row>
    <row r="33" spans="1:2" s="298" customFormat="1" ht="18" customHeight="1">
      <c r="A33" s="177" t="s">
        <v>599</v>
      </c>
      <c r="B33" s="92"/>
    </row>
    <row r="34" spans="1:2" s="298" customFormat="1" ht="18" customHeight="1">
      <c r="A34" s="177" t="s">
        <v>601</v>
      </c>
      <c r="B34" s="92"/>
    </row>
    <row r="35" spans="1:2" s="298" customFormat="1" ht="18" customHeight="1">
      <c r="A35" s="177" t="s">
        <v>602</v>
      </c>
      <c r="B35" s="92"/>
    </row>
    <row r="36" spans="1:2" s="298" customFormat="1" ht="18" customHeight="1">
      <c r="A36" s="177" t="s">
        <v>603</v>
      </c>
      <c r="B36" s="92"/>
    </row>
    <row r="37" spans="1:2" s="298" customFormat="1" ht="18" customHeight="1">
      <c r="A37" s="177" t="s">
        <v>605</v>
      </c>
      <c r="B37" s="305">
        <v>305732</v>
      </c>
    </row>
    <row r="38" spans="1:2" s="298" customFormat="1" ht="18" customHeight="1">
      <c r="A38" s="177" t="s">
        <v>606</v>
      </c>
      <c r="B38" s="305">
        <v>258768</v>
      </c>
    </row>
    <row r="39" spans="1:2" s="298" customFormat="1" ht="18" customHeight="1">
      <c r="A39" s="177" t="s">
        <v>607</v>
      </c>
      <c r="B39" s="305">
        <v>46471</v>
      </c>
    </row>
    <row r="40" spans="1:2" s="298" customFormat="1" ht="18" customHeight="1">
      <c r="A40" s="177" t="s">
        <v>608</v>
      </c>
      <c r="B40" s="305">
        <v>493</v>
      </c>
    </row>
    <row r="41" spans="1:2" s="298" customFormat="1" ht="18" customHeight="1">
      <c r="A41" s="177" t="s">
        <v>609</v>
      </c>
      <c r="B41" s="305">
        <v>18918</v>
      </c>
    </row>
    <row r="42" spans="1:2" s="298" customFormat="1" ht="18" customHeight="1">
      <c r="A42" s="177" t="s">
        <v>610</v>
      </c>
      <c r="B42" s="305">
        <v>17708</v>
      </c>
    </row>
    <row r="43" spans="1:2" s="298" customFormat="1" ht="18" customHeight="1">
      <c r="A43" s="177" t="s">
        <v>611</v>
      </c>
      <c r="B43" s="305">
        <v>1210</v>
      </c>
    </row>
    <row r="44" spans="1:2" s="298" customFormat="1" ht="18" customHeight="1">
      <c r="A44" s="177" t="s">
        <v>612</v>
      </c>
      <c r="B44" s="305">
        <v>24597</v>
      </c>
    </row>
    <row r="45" spans="1:2" s="298" customFormat="1" ht="18" customHeight="1">
      <c r="A45" s="177" t="s">
        <v>613</v>
      </c>
      <c r="B45" s="305">
        <v>443</v>
      </c>
    </row>
    <row r="46" spans="1:2" s="298" customFormat="1" ht="18" customHeight="1">
      <c r="A46" s="177" t="s">
        <v>614</v>
      </c>
      <c r="B46" s="92">
        <v>173</v>
      </c>
    </row>
    <row r="47" spans="1:2" s="298" customFormat="1" ht="18" customHeight="1">
      <c r="A47" s="177" t="s">
        <v>615</v>
      </c>
      <c r="B47" s="305">
        <v>23981</v>
      </c>
    </row>
    <row r="48" spans="1:2" s="298" customFormat="1" ht="18" customHeight="1">
      <c r="A48" s="177" t="s">
        <v>616</v>
      </c>
      <c r="B48" s="305">
        <v>4787</v>
      </c>
    </row>
    <row r="49" spans="1:2" s="298" customFormat="1" ht="18" customHeight="1">
      <c r="A49" s="177" t="s">
        <v>617</v>
      </c>
      <c r="B49" s="305">
        <v>4096</v>
      </c>
    </row>
    <row r="50" spans="1:2" s="298" customFormat="1" ht="18" customHeight="1">
      <c r="A50" s="177" t="s">
        <v>618</v>
      </c>
      <c r="B50" s="305">
        <v>691</v>
      </c>
    </row>
    <row r="51" spans="1:2" s="298" customFormat="1" ht="18" customHeight="1">
      <c r="A51" s="177" t="s">
        <v>619</v>
      </c>
      <c r="B51" s="305">
        <v>93641</v>
      </c>
    </row>
    <row r="52" spans="1:2" s="298" customFormat="1" ht="18" customHeight="1">
      <c r="A52" s="177" t="s">
        <v>620</v>
      </c>
      <c r="B52" s="305">
        <v>34128</v>
      </c>
    </row>
    <row r="53" spans="1:2" s="298" customFormat="1" ht="18" customHeight="1">
      <c r="A53" s="177" t="s">
        <v>621</v>
      </c>
      <c r="B53" s="305">
        <v>93</v>
      </c>
    </row>
    <row r="54" spans="1:2" s="298" customFormat="1" ht="18" customHeight="1">
      <c r="A54" s="177" t="s">
        <v>622</v>
      </c>
      <c r="B54" s="305">
        <v>371</v>
      </c>
    </row>
    <row r="55" spans="1:2" s="298" customFormat="1" ht="18" customHeight="1">
      <c r="A55" s="177" t="s">
        <v>623</v>
      </c>
      <c r="B55" s="305">
        <v>22297</v>
      </c>
    </row>
    <row r="56" spans="1:2" s="298" customFormat="1" ht="18" customHeight="1">
      <c r="A56" s="177" t="s">
        <v>624</v>
      </c>
      <c r="B56" s="305">
        <v>36752</v>
      </c>
    </row>
    <row r="57" spans="1:2" s="298" customFormat="1" ht="18" customHeight="1">
      <c r="A57" s="177" t="s">
        <v>625</v>
      </c>
      <c r="B57" s="305">
        <v>3957</v>
      </c>
    </row>
    <row r="58" spans="1:2" s="298" customFormat="1" ht="18" customHeight="1">
      <c r="A58" s="177" t="s">
        <v>626</v>
      </c>
      <c r="B58" s="305">
        <v>3957</v>
      </c>
    </row>
    <row r="59" spans="1:2" s="298" customFormat="1" ht="18" customHeight="1">
      <c r="A59" s="177" t="s">
        <v>627</v>
      </c>
      <c r="B59" s="92">
        <v>0</v>
      </c>
    </row>
    <row r="60" spans="1:2" s="298" customFormat="1" ht="18" customHeight="1">
      <c r="A60" s="177" t="s">
        <v>628</v>
      </c>
      <c r="B60" s="305">
        <v>1347</v>
      </c>
    </row>
    <row r="61" spans="1:2" s="298" customFormat="1" ht="18" customHeight="1">
      <c r="A61" s="179" t="s">
        <v>629</v>
      </c>
      <c r="B61" s="305">
        <v>1336</v>
      </c>
    </row>
    <row r="62" spans="1:2" s="298" customFormat="1" ht="18" customHeight="1">
      <c r="A62" s="179" t="s">
        <v>630</v>
      </c>
      <c r="B62" s="92">
        <v>0</v>
      </c>
    </row>
    <row r="63" spans="1:2" s="298" customFormat="1" ht="18" customHeight="1">
      <c r="A63" s="180" t="s">
        <v>631</v>
      </c>
      <c r="B63" s="92">
        <v>11</v>
      </c>
    </row>
    <row r="64" spans="1:2" s="298" customFormat="1" ht="18" customHeight="1">
      <c r="A64" s="180" t="s">
        <v>632</v>
      </c>
      <c r="B64" s="92">
        <v>0</v>
      </c>
    </row>
    <row r="65" spans="1:2" s="298" customFormat="1" ht="18" customHeight="1">
      <c r="A65" s="177" t="s">
        <v>633</v>
      </c>
      <c r="B65" s="305">
        <v>55427</v>
      </c>
    </row>
    <row r="66" spans="1:2" s="298" customFormat="1" ht="18" customHeight="1">
      <c r="A66" s="179" t="s">
        <v>634</v>
      </c>
      <c r="B66" s="92">
        <v>0</v>
      </c>
    </row>
    <row r="67" spans="1:2" s="298" customFormat="1" ht="18" customHeight="1">
      <c r="A67" s="179" t="s">
        <v>635</v>
      </c>
      <c r="B67" s="305">
        <v>0</v>
      </c>
    </row>
    <row r="68" spans="1:2" s="298" customFormat="1" ht="18" customHeight="1">
      <c r="A68" s="179" t="s">
        <v>636</v>
      </c>
      <c r="B68" s="305">
        <v>2</v>
      </c>
    </row>
    <row r="69" spans="1:2" s="298" customFormat="1" ht="18" customHeight="1">
      <c r="A69" s="179" t="s">
        <v>637</v>
      </c>
      <c r="B69" s="305">
        <v>55425</v>
      </c>
    </row>
    <row r="70" spans="1:2" ht="18" customHeight="1">
      <c r="A70" s="306" t="s">
        <v>638</v>
      </c>
      <c r="B70" s="307"/>
    </row>
  </sheetData>
  <sheetProtection/>
  <mergeCells count="1">
    <mergeCell ref="A2:B2"/>
  </mergeCells>
  <printOptions horizontalCentered="1"/>
  <pageMargins left="0.55" right="0.55" top="0.59" bottom="0.98" header="0.51" footer="0.65"/>
  <pageSetup horizontalDpi="600" verticalDpi="600" orientation="portrait" paperSize="9"/>
  <headerFooter alignWithMargins="0">
    <oddHeader>&amp;R表5</oddHead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70"/>
  <sheetViews>
    <sheetView showZeros="0" view="pageBreakPreview" zoomScaleSheetLayoutView="100" workbookViewId="0" topLeftCell="A1">
      <pane ySplit="4" topLeftCell="A62" activePane="bottomLeft" state="frozen"/>
      <selection pane="bottomLeft" activeCell="B54" sqref="B54"/>
    </sheetView>
  </sheetViews>
  <sheetFormatPr defaultColWidth="9.00390625" defaultRowHeight="14.25"/>
  <cols>
    <col min="1" max="1" width="60.625" style="14" customWidth="1"/>
    <col min="2" max="2" width="22.625" style="14" customWidth="1"/>
    <col min="3" max="16384" width="9.00390625" style="70" customWidth="1"/>
  </cols>
  <sheetData>
    <row r="1" spans="1:2" s="282" customFormat="1" ht="24.75" customHeight="1">
      <c r="A1" s="284"/>
      <c r="B1" s="285"/>
    </row>
    <row r="2" spans="1:2" s="282" customFormat="1" ht="45" customHeight="1">
      <c r="A2" s="286" t="s">
        <v>639</v>
      </c>
      <c r="B2" s="286"/>
    </row>
    <row r="3" spans="1:2" s="282" customFormat="1" ht="24.75" customHeight="1">
      <c r="A3" s="284"/>
      <c r="B3" s="287" t="s">
        <v>42</v>
      </c>
    </row>
    <row r="4" spans="1:2" ht="16.5" customHeight="1">
      <c r="A4" s="288" t="s">
        <v>640</v>
      </c>
      <c r="B4" s="289" t="s">
        <v>46</v>
      </c>
    </row>
    <row r="5" spans="1:2" s="283" customFormat="1" ht="16.5" customHeight="1">
      <c r="A5" s="290" t="s">
        <v>641</v>
      </c>
      <c r="B5" s="291">
        <f>B6+B11+B22+B37+B41+B44+B48+B51+B57+B60+B66</f>
        <v>418429</v>
      </c>
    </row>
    <row r="6" spans="1:2" s="283" customFormat="1" ht="16.5" customHeight="1">
      <c r="A6" s="292" t="s">
        <v>580</v>
      </c>
      <c r="B6" s="291">
        <f>SUM(B7:B10)</f>
        <v>131166</v>
      </c>
    </row>
    <row r="7" spans="1:2" s="283" customFormat="1" ht="16.5" customHeight="1">
      <c r="A7" s="293" t="s">
        <v>581</v>
      </c>
      <c r="B7" s="294">
        <v>71467</v>
      </c>
    </row>
    <row r="8" spans="1:2" s="283" customFormat="1" ht="16.5" customHeight="1">
      <c r="A8" s="293" t="s">
        <v>582</v>
      </c>
      <c r="B8" s="294">
        <v>17973</v>
      </c>
    </row>
    <row r="9" spans="1:2" s="283" customFormat="1" ht="16.5" customHeight="1">
      <c r="A9" s="293" t="s">
        <v>583</v>
      </c>
      <c r="B9" s="294">
        <v>7900</v>
      </c>
    </row>
    <row r="10" spans="1:2" s="283" customFormat="1" ht="16.5" customHeight="1">
      <c r="A10" s="293" t="s">
        <v>584</v>
      </c>
      <c r="B10" s="294">
        <v>33826</v>
      </c>
    </row>
    <row r="11" spans="1:2" s="283" customFormat="1" ht="16.5" customHeight="1">
      <c r="A11" s="292" t="s">
        <v>585</v>
      </c>
      <c r="B11" s="291">
        <f>SUM(B12:B21)</f>
        <v>9364</v>
      </c>
    </row>
    <row r="12" spans="1:2" s="283" customFormat="1" ht="16.5" customHeight="1">
      <c r="A12" s="293" t="s">
        <v>586</v>
      </c>
      <c r="B12" s="294">
        <v>2617</v>
      </c>
    </row>
    <row r="13" spans="1:2" s="283" customFormat="1" ht="16.5" customHeight="1">
      <c r="A13" s="293" t="s">
        <v>587</v>
      </c>
      <c r="B13" s="294">
        <v>4</v>
      </c>
    </row>
    <row r="14" spans="1:2" s="283" customFormat="1" ht="16.5" customHeight="1">
      <c r="A14" s="293" t="s">
        <v>588</v>
      </c>
      <c r="B14" s="294">
        <v>9</v>
      </c>
    </row>
    <row r="15" spans="1:2" s="283" customFormat="1" ht="16.5" customHeight="1">
      <c r="A15" s="293" t="s">
        <v>589</v>
      </c>
      <c r="B15" s="294">
        <v>0</v>
      </c>
    </row>
    <row r="16" spans="1:2" s="283" customFormat="1" ht="16.5" customHeight="1">
      <c r="A16" s="293" t="s">
        <v>590</v>
      </c>
      <c r="B16" s="294">
        <v>45</v>
      </c>
    </row>
    <row r="17" spans="1:2" s="283" customFormat="1" ht="16.5" customHeight="1">
      <c r="A17" s="293" t="s">
        <v>591</v>
      </c>
      <c r="B17" s="294">
        <v>5</v>
      </c>
    </row>
    <row r="18" spans="1:2" s="283" customFormat="1" ht="16.5" customHeight="1">
      <c r="A18" s="293" t="s">
        <v>592</v>
      </c>
      <c r="B18" s="294">
        <v>0</v>
      </c>
    </row>
    <row r="19" spans="1:2" s="283" customFormat="1" ht="16.5" customHeight="1">
      <c r="A19" s="293" t="s">
        <v>593</v>
      </c>
      <c r="B19" s="294">
        <v>193</v>
      </c>
    </row>
    <row r="20" spans="1:2" s="283" customFormat="1" ht="16.5" customHeight="1">
      <c r="A20" s="293" t="s">
        <v>594</v>
      </c>
      <c r="B20" s="294">
        <v>94</v>
      </c>
    </row>
    <row r="21" spans="1:2" s="283" customFormat="1" ht="16.5" customHeight="1">
      <c r="A21" s="293" t="s">
        <v>595</v>
      </c>
      <c r="B21" s="294">
        <v>6397</v>
      </c>
    </row>
    <row r="22" spans="1:2" s="283" customFormat="1" ht="16.5" customHeight="1">
      <c r="A22" s="292" t="s">
        <v>596</v>
      </c>
      <c r="B22" s="291">
        <f>SUM(B23:B29)</f>
        <v>60</v>
      </c>
    </row>
    <row r="23" spans="1:2" s="283" customFormat="1" ht="16.5" customHeight="1">
      <c r="A23" s="293" t="s">
        <v>597</v>
      </c>
      <c r="B23" s="294"/>
    </row>
    <row r="24" spans="1:2" s="283" customFormat="1" ht="16.5" customHeight="1">
      <c r="A24" s="293" t="s">
        <v>598</v>
      </c>
      <c r="B24" s="294"/>
    </row>
    <row r="25" spans="1:2" s="283" customFormat="1" ht="16.5" customHeight="1">
      <c r="A25" s="293" t="s">
        <v>599</v>
      </c>
      <c r="B25" s="294"/>
    </row>
    <row r="26" spans="1:2" s="283" customFormat="1" ht="16.5" customHeight="1">
      <c r="A26" s="293" t="s">
        <v>600</v>
      </c>
      <c r="B26" s="294"/>
    </row>
    <row r="27" spans="1:2" s="283" customFormat="1" ht="16.5" customHeight="1">
      <c r="A27" s="293" t="s">
        <v>601</v>
      </c>
      <c r="B27" s="294">
        <v>10</v>
      </c>
    </row>
    <row r="28" spans="1:2" s="283" customFormat="1" ht="16.5" customHeight="1">
      <c r="A28" s="293" t="s">
        <v>602</v>
      </c>
      <c r="B28" s="294">
        <v>0</v>
      </c>
    </row>
    <row r="29" spans="1:2" s="283" customFormat="1" ht="16.5" customHeight="1">
      <c r="A29" s="293" t="s">
        <v>603</v>
      </c>
      <c r="B29" s="294">
        <v>50</v>
      </c>
    </row>
    <row r="30" spans="1:2" s="283" customFormat="1" ht="16.5" customHeight="1">
      <c r="A30" s="292" t="s">
        <v>604</v>
      </c>
      <c r="B30" s="291"/>
    </row>
    <row r="31" spans="1:2" s="283" customFormat="1" ht="16.5" customHeight="1">
      <c r="A31" s="293" t="s">
        <v>597</v>
      </c>
      <c r="B31" s="294"/>
    </row>
    <row r="32" spans="1:2" s="283" customFormat="1" ht="16.5" customHeight="1">
      <c r="A32" s="293" t="s">
        <v>598</v>
      </c>
      <c r="B32" s="294"/>
    </row>
    <row r="33" spans="1:2" s="283" customFormat="1" ht="16.5" customHeight="1">
      <c r="A33" s="293" t="s">
        <v>599</v>
      </c>
      <c r="B33" s="294"/>
    </row>
    <row r="34" spans="1:2" s="283" customFormat="1" ht="16.5" customHeight="1">
      <c r="A34" s="293" t="s">
        <v>601</v>
      </c>
      <c r="B34" s="294"/>
    </row>
    <row r="35" spans="1:2" s="283" customFormat="1" ht="16.5" customHeight="1">
      <c r="A35" s="293" t="s">
        <v>602</v>
      </c>
      <c r="B35" s="294"/>
    </row>
    <row r="36" spans="1:2" s="283" customFormat="1" ht="16.5" customHeight="1">
      <c r="A36" s="293" t="s">
        <v>603</v>
      </c>
      <c r="B36" s="294"/>
    </row>
    <row r="37" spans="1:2" s="283" customFormat="1" ht="16.5" customHeight="1">
      <c r="A37" s="292" t="s">
        <v>605</v>
      </c>
      <c r="B37" s="291">
        <f>SUM(B38:B40)</f>
        <v>241439</v>
      </c>
    </row>
    <row r="38" spans="1:2" s="283" customFormat="1" ht="16.5" customHeight="1">
      <c r="A38" s="293" t="s">
        <v>606</v>
      </c>
      <c r="B38" s="294">
        <v>237736</v>
      </c>
    </row>
    <row r="39" spans="1:2" s="283" customFormat="1" ht="16.5" customHeight="1">
      <c r="A39" s="293" t="s">
        <v>607</v>
      </c>
      <c r="B39" s="294">
        <v>3559</v>
      </c>
    </row>
    <row r="40" spans="1:2" s="283" customFormat="1" ht="16.5" customHeight="1">
      <c r="A40" s="293" t="s">
        <v>608</v>
      </c>
      <c r="B40" s="294">
        <v>144</v>
      </c>
    </row>
    <row r="41" spans="1:2" s="283" customFormat="1" ht="16.5" customHeight="1">
      <c r="A41" s="292" t="s">
        <v>609</v>
      </c>
      <c r="B41" s="291">
        <f>SUM(B42:B43)</f>
        <v>10</v>
      </c>
    </row>
    <row r="42" spans="1:2" s="283" customFormat="1" ht="16.5" customHeight="1">
      <c r="A42" s="293" t="s">
        <v>610</v>
      </c>
      <c r="B42" s="294">
        <v>10</v>
      </c>
    </row>
    <row r="43" spans="1:2" s="283" customFormat="1" ht="16.5" customHeight="1">
      <c r="A43" s="293" t="s">
        <v>611</v>
      </c>
      <c r="B43" s="294"/>
    </row>
    <row r="44" spans="1:2" s="283" customFormat="1" ht="16.5" customHeight="1">
      <c r="A44" s="292" t="s">
        <v>612</v>
      </c>
      <c r="B44" s="291">
        <f>SUM(B45:B47)</f>
        <v>0</v>
      </c>
    </row>
    <row r="45" spans="1:2" s="283" customFormat="1" ht="16.5" customHeight="1">
      <c r="A45" s="293" t="s">
        <v>613</v>
      </c>
      <c r="B45" s="294"/>
    </row>
    <row r="46" spans="1:2" s="283" customFormat="1" ht="16.5" customHeight="1">
      <c r="A46" s="293" t="s">
        <v>614</v>
      </c>
      <c r="B46" s="294"/>
    </row>
    <row r="47" spans="1:2" s="283" customFormat="1" ht="16.5" customHeight="1">
      <c r="A47" s="293" t="s">
        <v>615</v>
      </c>
      <c r="B47" s="294"/>
    </row>
    <row r="48" spans="1:2" s="283" customFormat="1" ht="16.5" customHeight="1">
      <c r="A48" s="292" t="s">
        <v>616</v>
      </c>
      <c r="B48" s="291">
        <f>SUM(B49:B50)</f>
        <v>0</v>
      </c>
    </row>
    <row r="49" spans="1:2" s="283" customFormat="1" ht="16.5" customHeight="1">
      <c r="A49" s="293" t="s">
        <v>617</v>
      </c>
      <c r="B49" s="294"/>
    </row>
    <row r="50" spans="1:2" s="283" customFormat="1" ht="16.5" customHeight="1">
      <c r="A50" s="293" t="s">
        <v>618</v>
      </c>
      <c r="B50" s="294"/>
    </row>
    <row r="51" spans="1:2" s="283" customFormat="1" ht="16.5" customHeight="1">
      <c r="A51" s="292" t="s">
        <v>619</v>
      </c>
      <c r="B51" s="291">
        <f>SUM(B52:B56)</f>
        <v>36390</v>
      </c>
    </row>
    <row r="52" spans="1:2" s="283" customFormat="1" ht="16.5" customHeight="1">
      <c r="A52" s="293" t="s">
        <v>620</v>
      </c>
      <c r="B52" s="294">
        <v>678</v>
      </c>
    </row>
    <row r="53" spans="1:2" s="283" customFormat="1" ht="16.5" customHeight="1">
      <c r="A53" s="293" t="s">
        <v>621</v>
      </c>
      <c r="B53" s="294">
        <v>0</v>
      </c>
    </row>
    <row r="54" spans="1:2" s="283" customFormat="1" ht="16.5" customHeight="1">
      <c r="A54" s="293" t="s">
        <v>622</v>
      </c>
      <c r="B54" s="294">
        <v>0</v>
      </c>
    </row>
    <row r="55" spans="1:2" s="283" customFormat="1" ht="16.5" customHeight="1">
      <c r="A55" s="293" t="s">
        <v>623</v>
      </c>
      <c r="B55" s="294">
        <v>20195</v>
      </c>
    </row>
    <row r="56" spans="1:2" s="283" customFormat="1" ht="16.5" customHeight="1">
      <c r="A56" s="293" t="s">
        <v>624</v>
      </c>
      <c r="B56" s="294">
        <v>15517</v>
      </c>
    </row>
    <row r="57" spans="1:2" s="283" customFormat="1" ht="16.5" customHeight="1">
      <c r="A57" s="292" t="s">
        <v>625</v>
      </c>
      <c r="B57" s="90"/>
    </row>
    <row r="58" spans="1:2" s="283" customFormat="1" ht="16.5" customHeight="1">
      <c r="A58" s="293" t="s">
        <v>626</v>
      </c>
      <c r="B58" s="92"/>
    </row>
    <row r="59" spans="1:2" s="283" customFormat="1" ht="16.5" customHeight="1">
      <c r="A59" s="293" t="s">
        <v>627</v>
      </c>
      <c r="B59" s="92"/>
    </row>
    <row r="60" spans="1:2" s="283" customFormat="1" ht="16.5" customHeight="1">
      <c r="A60" s="292" t="s">
        <v>628</v>
      </c>
      <c r="B60" s="90"/>
    </row>
    <row r="61" spans="1:2" s="283" customFormat="1" ht="16.5" customHeight="1">
      <c r="A61" s="295" t="s">
        <v>629</v>
      </c>
      <c r="B61" s="92"/>
    </row>
    <row r="62" spans="1:2" s="283" customFormat="1" ht="16.5" customHeight="1">
      <c r="A62" s="295" t="s">
        <v>630</v>
      </c>
      <c r="B62" s="92"/>
    </row>
    <row r="63" spans="1:2" s="283" customFormat="1" ht="16.5" customHeight="1">
      <c r="A63" s="296" t="s">
        <v>631</v>
      </c>
      <c r="B63" s="92"/>
    </row>
    <row r="64" spans="1:2" s="283" customFormat="1" ht="16.5" customHeight="1">
      <c r="A64" s="296" t="s">
        <v>632</v>
      </c>
      <c r="B64" s="92"/>
    </row>
    <row r="65" spans="1:2" s="283" customFormat="1" ht="16.5" customHeight="1">
      <c r="A65" s="292" t="s">
        <v>633</v>
      </c>
      <c r="B65" s="90"/>
    </row>
    <row r="66" spans="1:2" s="283" customFormat="1" ht="16.5" customHeight="1">
      <c r="A66" s="295" t="s">
        <v>634</v>
      </c>
      <c r="B66" s="92"/>
    </row>
    <row r="67" spans="1:2" s="283" customFormat="1" ht="16.5" customHeight="1">
      <c r="A67" s="295" t="s">
        <v>635</v>
      </c>
      <c r="B67" s="92"/>
    </row>
    <row r="68" spans="1:2" s="283" customFormat="1" ht="16.5" customHeight="1">
      <c r="A68" s="295" t="s">
        <v>636</v>
      </c>
      <c r="B68" s="92"/>
    </row>
    <row r="69" spans="1:2" s="283" customFormat="1" ht="16.5" customHeight="1">
      <c r="A69" s="295" t="s">
        <v>637</v>
      </c>
      <c r="B69" s="92"/>
    </row>
    <row r="70" spans="1:2" ht="16.5" customHeight="1">
      <c r="A70" s="297"/>
      <c r="B70" s="183"/>
    </row>
  </sheetData>
  <sheetProtection/>
  <mergeCells count="1">
    <mergeCell ref="A2:B2"/>
  </mergeCells>
  <printOptions horizontalCentered="1"/>
  <pageMargins left="0.55" right="0.55" top="0.71" bottom="0.7900000000000001" header="0.51" footer="0.65"/>
  <pageSetup horizontalDpi="600" verticalDpi="600" orientation="portrait" paperSize="9"/>
  <headerFooter alignWithMargins="0">
    <oddHeader>&amp;R表6</oddHead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Zeros="0" view="pageBreakPreview" zoomScaleSheetLayoutView="100" workbookViewId="0" topLeftCell="A1">
      <selection activeCell="E5" sqref="E5"/>
    </sheetView>
  </sheetViews>
  <sheetFormatPr defaultColWidth="9.00390625" defaultRowHeight="14.25"/>
  <cols>
    <col min="1" max="1" width="32.75390625" style="14" customWidth="1"/>
    <col min="2" max="2" width="24.625" style="14" customWidth="1"/>
    <col min="3" max="3" width="21.125" style="14" customWidth="1"/>
    <col min="4" max="16384" width="9.00390625" style="14" customWidth="1"/>
  </cols>
  <sheetData>
    <row r="1" spans="1:3" ht="30" customHeight="1">
      <c r="A1" s="272"/>
      <c r="B1" s="272"/>
      <c r="C1" s="272"/>
    </row>
    <row r="2" spans="1:3" ht="30" customHeight="1">
      <c r="A2" s="273" t="s">
        <v>642</v>
      </c>
      <c r="B2" s="273"/>
      <c r="C2" s="273"/>
    </row>
    <row r="3" spans="1:3" ht="24.75" customHeight="1">
      <c r="A3" s="274"/>
      <c r="B3" s="274"/>
      <c r="C3" s="275" t="s">
        <v>42</v>
      </c>
    </row>
    <row r="4" spans="1:3" ht="30" customHeight="1">
      <c r="A4" s="276" t="s">
        <v>83</v>
      </c>
      <c r="B4" s="276"/>
      <c r="C4" s="276" t="s">
        <v>46</v>
      </c>
    </row>
    <row r="5" spans="1:3" ht="27.75" customHeight="1">
      <c r="A5" s="277" t="s">
        <v>643</v>
      </c>
      <c r="B5" s="277"/>
      <c r="C5" s="278">
        <f>C6+C7+C10</f>
        <v>3637</v>
      </c>
    </row>
    <row r="6" spans="1:3" ht="27.75" customHeight="1">
      <c r="A6" s="279" t="s">
        <v>644</v>
      </c>
      <c r="B6" s="279"/>
      <c r="C6" s="280">
        <v>183</v>
      </c>
    </row>
    <row r="7" spans="1:3" ht="27.75" customHeight="1">
      <c r="A7" s="279" t="s">
        <v>645</v>
      </c>
      <c r="B7" s="279"/>
      <c r="C7" s="280">
        <v>3234</v>
      </c>
    </row>
    <row r="8" spans="1:3" ht="27.75" customHeight="1">
      <c r="A8" s="279" t="s">
        <v>646</v>
      </c>
      <c r="B8" s="279"/>
      <c r="C8" s="280">
        <v>943</v>
      </c>
    </row>
    <row r="9" spans="1:3" ht="27.75" customHeight="1">
      <c r="A9" s="279" t="s">
        <v>647</v>
      </c>
      <c r="B9" s="279"/>
      <c r="C9" s="280">
        <v>2291</v>
      </c>
    </row>
    <row r="10" spans="1:3" ht="27.75" customHeight="1">
      <c r="A10" s="279" t="s">
        <v>648</v>
      </c>
      <c r="B10" s="279"/>
      <c r="C10" s="280">
        <v>220</v>
      </c>
    </row>
    <row r="11" spans="1:3" ht="29.25" customHeight="1">
      <c r="A11" s="281"/>
      <c r="B11" s="281"/>
      <c r="C11" s="281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39" right="0.39" top="0.71" bottom="0.59" header="0.51" footer="0.65"/>
  <pageSetup horizontalDpi="600" verticalDpi="600" orientation="portrait" paperSize="9"/>
  <headerFooter alignWithMargins="0">
    <oddHeader>&amp;R表7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凌海涛</dc:creator>
  <cp:keywords/>
  <dc:description/>
  <cp:lastModifiedBy>邓令</cp:lastModifiedBy>
  <cp:lastPrinted>2020-08-27T14:50:50Z</cp:lastPrinted>
  <dcterms:created xsi:type="dcterms:W3CDTF">2019-07-31T07:01:00Z</dcterms:created>
  <dcterms:modified xsi:type="dcterms:W3CDTF">2022-02-10T02:40:11Z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